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3.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ables/table9.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drawings/drawing10.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15" windowHeight="11760" tabRatio="959"/>
  </bookViews>
  <sheets>
    <sheet name="About" sheetId="30" r:id="rId1"/>
    <sheet name="Instructions" sheetId="9" r:id="rId2"/>
    <sheet name="Characterization Summary Table" sheetId="2" r:id="rId3"/>
    <sheet name="Regional Hazards" sheetId="3" r:id="rId4"/>
    <sheet name="Key Asset Summary Table" sheetId="17" r:id="rId5"/>
    <sheet name="Identify Assets" sheetId="10" r:id="rId6"/>
    <sheet name="Logistical Priorities" sheetId="16" r:id="rId7"/>
    <sheet name="Funding" sheetId="20" r:id="rId8"/>
    <sheet name="Site Hazards" sheetId="28" r:id="rId9"/>
    <sheet name="Survivability" sheetId="27" r:id="rId10"/>
    <sheet name="Accessibility" sheetId="25" r:id="rId11"/>
    <sheet name="Dependence" sheetId="26" r:id="rId12"/>
  </sheets>
  <definedNames>
    <definedName name="asset_count">'Identify Assets'!$F$9</definedName>
    <definedName name="assets">OFFSET('Identify Assets'!$B$13,0,0,COUNTA('Identify Assets'!$B$13:$B$194),1)</definedName>
    <definedName name="CIComm">Dependence!$A$2:$A$4</definedName>
    <definedName name="Coupled_Infrastructure">Dependence!$I$5:$I$7</definedName>
    <definedName name="end_row">'Identify Assets'!$F$10</definedName>
    <definedName name="greetings">Dependence!$J$8:$J$10</definedName>
    <definedName name="hazard_ranking">'Site Hazards'!$I$13:$I$15</definedName>
    <definedName name="_xlnm.Print_Area" localSheetId="11">Dependence!$A$1:$K$70</definedName>
    <definedName name="rank_level">Funding!$L$3:$L$6</definedName>
    <definedName name="rank_num">Accessibility!$F$1:$F$6</definedName>
    <definedName name="tier">'Logistical Priorities'!$A$2:$A$4</definedName>
  </definedNames>
  <calcPr calcId="125725"/>
</workbook>
</file>

<file path=xl/calcChain.xml><?xml version="1.0" encoding="utf-8"?>
<calcChain xmlns="http://schemas.openxmlformats.org/spreadsheetml/2006/main">
  <c r="G13" i="17"/>
  <c r="G6" i="2"/>
  <c r="G5"/>
  <c r="F5"/>
  <c r="F3"/>
  <c r="C62" i="3"/>
  <c r="C53"/>
  <c r="C44"/>
  <c r="C35"/>
  <c r="C26"/>
  <c r="G13" i="28"/>
  <c r="D13" i="17" s="1"/>
  <c r="G14" i="28"/>
  <c r="D14" i="17" s="1"/>
  <c r="G15" i="28"/>
  <c r="D15" i="17" s="1"/>
  <c r="G16" i="28"/>
  <c r="D16" i="17" s="1"/>
  <c r="G17" i="28"/>
  <c r="D17" i="17" s="1"/>
  <c r="G18" i="28"/>
  <c r="D18" i="17" s="1"/>
  <c r="G19" i="28"/>
  <c r="D19" i="17" s="1"/>
  <c r="G20" i="28"/>
  <c r="D20" i="17" s="1"/>
  <c r="G21" i="28"/>
  <c r="D21" i="17" s="1"/>
  <c r="G22" i="28"/>
  <c r="D22" i="17" s="1"/>
  <c r="G23" i="28"/>
  <c r="D23" i="17" s="1"/>
  <c r="G24" i="28"/>
  <c r="D24" i="17" s="1"/>
  <c r="G25" i="28"/>
  <c r="D25" i="17" s="1"/>
  <c r="G26" i="28"/>
  <c r="D26" i="17" s="1"/>
  <c r="G27" i="28"/>
  <c r="D27" i="17" s="1"/>
  <c r="G28" i="28"/>
  <c r="D28" i="17" s="1"/>
  <c r="G29" i="28"/>
  <c r="D29" i="17" s="1"/>
  <c r="G30" i="28"/>
  <c r="D30" i="17" s="1"/>
  <c r="G31" i="28"/>
  <c r="D31" i="17" s="1"/>
  <c r="G32" i="28"/>
  <c r="D32" i="17" s="1"/>
  <c r="G33" i="28"/>
  <c r="D33" i="17" s="1"/>
  <c r="G34" i="28"/>
  <c r="D34" i="17" s="1"/>
  <c r="G35" i="28"/>
  <c r="D35" i="17" s="1"/>
  <c r="G36" i="28"/>
  <c r="D36" i="17" s="1"/>
  <c r="G37" i="28"/>
  <c r="D37" i="17" s="1"/>
  <c r="G38" i="28"/>
  <c r="D38" i="17" s="1"/>
  <c r="G39" i="28"/>
  <c r="D39" i="17" s="1"/>
  <c r="G40" i="28"/>
  <c r="D40" i="17" s="1"/>
  <c r="G41" i="28"/>
  <c r="D41" i="17" s="1"/>
  <c r="G42" i="28"/>
  <c r="D42" i="17" s="1"/>
  <c r="G43" i="28"/>
  <c r="D43" i="17" s="1"/>
  <c r="G44" i="28"/>
  <c r="D44" i="17" s="1"/>
  <c r="G45" i="28"/>
  <c r="D45" i="17" s="1"/>
  <c r="G46" i="28"/>
  <c r="D46" i="17" s="1"/>
  <c r="G47" i="28"/>
  <c r="D47" i="17" s="1"/>
  <c r="G48" i="28"/>
  <c r="D48" i="17" s="1"/>
  <c r="G49" i="28"/>
  <c r="D49" i="17" s="1"/>
  <c r="G50" i="28"/>
  <c r="D50" i="17" s="1"/>
  <c r="G51" i="28"/>
  <c r="D51" i="17" s="1"/>
  <c r="G52" i="28"/>
  <c r="D52" i="17" s="1"/>
  <c r="G53" i="28"/>
  <c r="D53" i="17" s="1"/>
  <c r="G54" i="28"/>
  <c r="D54" i="17" s="1"/>
  <c r="G55" i="28"/>
  <c r="D55" i="17" s="1"/>
  <c r="G56" i="28"/>
  <c r="D56" i="17" s="1"/>
  <c r="G57" i="28"/>
  <c r="D57" i="17" s="1"/>
  <c r="G58" i="28"/>
  <c r="D58" i="17" s="1"/>
  <c r="G59" i="28"/>
  <c r="D59" i="17" s="1"/>
  <c r="G60" i="28"/>
  <c r="D60" i="17" s="1"/>
  <c r="G61" i="28"/>
  <c r="D61" i="17" s="1"/>
  <c r="G62" i="28"/>
  <c r="D62" i="17" s="1"/>
  <c r="G63" i="28"/>
  <c r="D63" i="17" s="1"/>
  <c r="G64" i="28"/>
  <c r="D64" i="17" s="1"/>
  <c r="G65" i="28"/>
  <c r="D65" i="17" s="1"/>
  <c r="G66" i="28"/>
  <c r="D66" i="17" s="1"/>
  <c r="G67" i="28"/>
  <c r="D67" i="17" s="1"/>
  <c r="G68" i="28"/>
  <c r="D68" i="17" s="1"/>
  <c r="G69" i="28"/>
  <c r="D69" i="17" s="1"/>
  <c r="G70" i="28"/>
  <c r="D70" i="17" s="1"/>
  <c r="G71" i="28"/>
  <c r="G72"/>
  <c r="G73"/>
  <c r="G74"/>
  <c r="G75"/>
  <c r="G76"/>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13"/>
  <c r="C13" i="20"/>
  <c r="C13" i="17" s="1"/>
  <c r="C14" i="20"/>
  <c r="C14" i="17" s="1"/>
  <c r="C15" i="20"/>
  <c r="C15" i="17" s="1"/>
  <c r="C16" i="20"/>
  <c r="C16" i="17" s="1"/>
  <c r="C17" i="20"/>
  <c r="C17" i="17" s="1"/>
  <c r="C18" i="20"/>
  <c r="C18" i="17" s="1"/>
  <c r="C19" i="20"/>
  <c r="C19" i="17" s="1"/>
  <c r="C20" i="20"/>
  <c r="C20" i="17" s="1"/>
  <c r="C21" i="20"/>
  <c r="C21" i="17" s="1"/>
  <c r="C22" i="20"/>
  <c r="C22" i="17" s="1"/>
  <c r="C23" i="20"/>
  <c r="C23" i="17" s="1"/>
  <c r="C24" i="20"/>
  <c r="C24" i="17" s="1"/>
  <c r="C25" i="20"/>
  <c r="C25" i="17" s="1"/>
  <c r="C26" i="20"/>
  <c r="C26" i="17" s="1"/>
  <c r="C27" i="20"/>
  <c r="C27" i="17" s="1"/>
  <c r="C28" i="20"/>
  <c r="C28" i="17" s="1"/>
  <c r="C29" i="20"/>
  <c r="C29" i="17" s="1"/>
  <c r="C30" i="20"/>
  <c r="C30" i="17" s="1"/>
  <c r="C31" i="20"/>
  <c r="C31" i="17" s="1"/>
  <c r="C32" i="20"/>
  <c r="C32" i="17" s="1"/>
  <c r="C33" i="20"/>
  <c r="C33" i="17" s="1"/>
  <c r="C34" i="20"/>
  <c r="C34" i="17" s="1"/>
  <c r="C35" i="20"/>
  <c r="C35" i="17" s="1"/>
  <c r="C36" i="20"/>
  <c r="C36" i="17" s="1"/>
  <c r="C37" i="20"/>
  <c r="C37" i="17" s="1"/>
  <c r="C38" i="20"/>
  <c r="C38" i="17" s="1"/>
  <c r="C39" i="20"/>
  <c r="C39" i="17" s="1"/>
  <c r="C40" i="20"/>
  <c r="C40" i="17" s="1"/>
  <c r="C41" i="20"/>
  <c r="C41" i="17" s="1"/>
  <c r="C42" i="20"/>
  <c r="C42" i="17" s="1"/>
  <c r="C43" i="20"/>
  <c r="C43" i="17" s="1"/>
  <c r="C44" i="20"/>
  <c r="C44" i="17" s="1"/>
  <c r="C45" i="20"/>
  <c r="C45" i="17" s="1"/>
  <c r="C46" i="20"/>
  <c r="C46" i="17" s="1"/>
  <c r="C47" i="20"/>
  <c r="C47" i="17" s="1"/>
  <c r="C48" i="20"/>
  <c r="C48" i="17" s="1"/>
  <c r="C49" i="20"/>
  <c r="C49" i="17" s="1"/>
  <c r="C50" i="20"/>
  <c r="C50" i="17" s="1"/>
  <c r="C51" i="20"/>
  <c r="C51" i="17" s="1"/>
  <c r="C52" i="20"/>
  <c r="C52" i="17" s="1"/>
  <c r="C53" i="20"/>
  <c r="C53" i="17" s="1"/>
  <c r="C54" i="20"/>
  <c r="C54" i="17" s="1"/>
  <c r="C55" i="20"/>
  <c r="C55" i="17" s="1"/>
  <c r="C56" i="20"/>
  <c r="C56" i="17" s="1"/>
  <c r="C57" i="20"/>
  <c r="C57" i="17" s="1"/>
  <c r="C58" i="20"/>
  <c r="C58" i="17" s="1"/>
  <c r="C59" i="20"/>
  <c r="C59" i="17" s="1"/>
  <c r="C60" i="20"/>
  <c r="C60" i="17" s="1"/>
  <c r="C61" i="20"/>
  <c r="C61" i="17" s="1"/>
  <c r="C62" i="20"/>
  <c r="C62" i="17" s="1"/>
  <c r="C63" i="20"/>
  <c r="C63" i="17" s="1"/>
  <c r="C64" i="20"/>
  <c r="C64" i="17" s="1"/>
  <c r="C65" i="20"/>
  <c r="C65" i="17" s="1"/>
  <c r="C66" i="20"/>
  <c r="C66" i="17" s="1"/>
  <c r="C67" i="20"/>
  <c r="C67" i="17" s="1"/>
  <c r="C68" i="20"/>
  <c r="C68" i="17" s="1"/>
  <c r="C69" i="20"/>
  <c r="C69" i="17" s="1"/>
  <c r="C70" i="20"/>
  <c r="C70" i="17" s="1"/>
  <c r="AP75" i="27"/>
  <c r="AH75"/>
  <c r="W75"/>
  <c r="L75"/>
  <c r="D75"/>
  <c r="B75"/>
  <c r="AP74"/>
  <c r="AH74"/>
  <c r="W74"/>
  <c r="L74"/>
  <c r="D74"/>
  <c r="B74"/>
  <c r="AP73"/>
  <c r="AH73"/>
  <c r="W73"/>
  <c r="L73"/>
  <c r="D73"/>
  <c r="B73"/>
  <c r="A73"/>
  <c r="AP72"/>
  <c r="AH72"/>
  <c r="W72"/>
  <c r="L72"/>
  <c r="D72"/>
  <c r="B72"/>
  <c r="A72"/>
  <c r="AP71"/>
  <c r="AH71"/>
  <c r="W71"/>
  <c r="L71"/>
  <c r="D71"/>
  <c r="B71"/>
  <c r="A71"/>
  <c r="AP70"/>
  <c r="AH70"/>
  <c r="W70"/>
  <c r="L70"/>
  <c r="D70"/>
  <c r="B70"/>
  <c r="E70" i="17" s="1"/>
  <c r="A70" i="27"/>
  <c r="AP69"/>
  <c r="AH69"/>
  <c r="W69"/>
  <c r="L69"/>
  <c r="D69"/>
  <c r="B69"/>
  <c r="E69" i="17" s="1"/>
  <c r="A69" i="27"/>
  <c r="AP68"/>
  <c r="AH68"/>
  <c r="W68"/>
  <c r="L68"/>
  <c r="D68"/>
  <c r="B68"/>
  <c r="E68" i="17" s="1"/>
  <c r="A68" i="27"/>
  <c r="AP67"/>
  <c r="AH67"/>
  <c r="W67"/>
  <c r="L67"/>
  <c r="D67"/>
  <c r="B67"/>
  <c r="E67" i="17" s="1"/>
  <c r="A67" i="27"/>
  <c r="AP66"/>
  <c r="AH66"/>
  <c r="W66"/>
  <c r="L66"/>
  <c r="D66"/>
  <c r="B66"/>
  <c r="E66" i="17" s="1"/>
  <c r="A66" i="27"/>
  <c r="AP65"/>
  <c r="AH65"/>
  <c r="W65"/>
  <c r="L65"/>
  <c r="D65"/>
  <c r="B65"/>
  <c r="E65" i="17" s="1"/>
  <c r="A65" i="27"/>
  <c r="AP64"/>
  <c r="AH64"/>
  <c r="W64"/>
  <c r="L64"/>
  <c r="D64"/>
  <c r="B64"/>
  <c r="E64" i="17" s="1"/>
  <c r="A64" i="27"/>
  <c r="AP63"/>
  <c r="AH63"/>
  <c r="W63"/>
  <c r="L63"/>
  <c r="D63"/>
  <c r="B63"/>
  <c r="E63" i="17" s="1"/>
  <c r="A63" i="27"/>
  <c r="AP62"/>
  <c r="AH62"/>
  <c r="W62"/>
  <c r="L62"/>
  <c r="D62"/>
  <c r="B62"/>
  <c r="E62" i="17" s="1"/>
  <c r="A62" i="27"/>
  <c r="AP61"/>
  <c r="AH61"/>
  <c r="W61"/>
  <c r="L61"/>
  <c r="D61"/>
  <c r="B61"/>
  <c r="E61" i="17" s="1"/>
  <c r="A61" i="27"/>
  <c r="AP60"/>
  <c r="AH60"/>
  <c r="W60"/>
  <c r="L60"/>
  <c r="D60"/>
  <c r="B60"/>
  <c r="E60" i="17" s="1"/>
  <c r="A60" i="27"/>
  <c r="AP59"/>
  <c r="AH59"/>
  <c r="W59"/>
  <c r="L59"/>
  <c r="D59"/>
  <c r="B59"/>
  <c r="E59" i="17" s="1"/>
  <c r="A59" i="27"/>
  <c r="AP58"/>
  <c r="AH58"/>
  <c r="W58"/>
  <c r="L58"/>
  <c r="D58"/>
  <c r="B58"/>
  <c r="E58" i="17" s="1"/>
  <c r="A58" i="27"/>
  <c r="AP57"/>
  <c r="AH57"/>
  <c r="W57"/>
  <c r="L57"/>
  <c r="D57"/>
  <c r="B57"/>
  <c r="E57" i="17" s="1"/>
  <c r="A57" i="27"/>
  <c r="AP56"/>
  <c r="AH56"/>
  <c r="W56"/>
  <c r="L56"/>
  <c r="D56"/>
  <c r="B56"/>
  <c r="E56" i="17" s="1"/>
  <c r="A56" i="27"/>
  <c r="AP55"/>
  <c r="AH55"/>
  <c r="W55"/>
  <c r="L55"/>
  <c r="D55"/>
  <c r="B55"/>
  <c r="E55" i="17" s="1"/>
  <c r="A55" i="27"/>
  <c r="AP54"/>
  <c r="AH54"/>
  <c r="W54"/>
  <c r="L54"/>
  <c r="D54"/>
  <c r="B54"/>
  <c r="E54" i="17" s="1"/>
  <c r="A54" i="27"/>
  <c r="AP53"/>
  <c r="AH53"/>
  <c r="W53"/>
  <c r="L53"/>
  <c r="D53"/>
  <c r="B53"/>
  <c r="E53" i="17" s="1"/>
  <c r="A53" i="27"/>
  <c r="AP52"/>
  <c r="AH52"/>
  <c r="W52"/>
  <c r="L52"/>
  <c r="D52"/>
  <c r="B52"/>
  <c r="E52" i="17" s="1"/>
  <c r="A52" i="27"/>
  <c r="AP51"/>
  <c r="AH51"/>
  <c r="W51"/>
  <c r="L51"/>
  <c r="D51"/>
  <c r="B51"/>
  <c r="E51" i="17" s="1"/>
  <c r="A51" i="27"/>
  <c r="AP50"/>
  <c r="AH50"/>
  <c r="W50"/>
  <c r="L50"/>
  <c r="D50"/>
  <c r="B50"/>
  <c r="E50" i="17" s="1"/>
  <c r="A50" i="27"/>
  <c r="AP49"/>
  <c r="AH49"/>
  <c r="W49"/>
  <c r="L49"/>
  <c r="D49"/>
  <c r="B49"/>
  <c r="E49" i="17" s="1"/>
  <c r="A49" i="27"/>
  <c r="AP48"/>
  <c r="AH48"/>
  <c r="W48"/>
  <c r="L48"/>
  <c r="D48"/>
  <c r="B48"/>
  <c r="E48" i="17" s="1"/>
  <c r="A48" i="27"/>
  <c r="AP47"/>
  <c r="AH47"/>
  <c r="W47"/>
  <c r="L47"/>
  <c r="D47"/>
  <c r="B47"/>
  <c r="E47" i="17" s="1"/>
  <c r="A47" i="27"/>
  <c r="AP46"/>
  <c r="AH46"/>
  <c r="W46"/>
  <c r="L46"/>
  <c r="D46"/>
  <c r="B46"/>
  <c r="E46" i="17" s="1"/>
  <c r="A46" i="27"/>
  <c r="AP45"/>
  <c r="AH45"/>
  <c r="W45"/>
  <c r="L45"/>
  <c r="D45"/>
  <c r="B45"/>
  <c r="E45" i="17" s="1"/>
  <c r="A45" i="27"/>
  <c r="AP44"/>
  <c r="AH44"/>
  <c r="W44"/>
  <c r="L44"/>
  <c r="D44"/>
  <c r="B44"/>
  <c r="E44" i="17" s="1"/>
  <c r="A44" i="27"/>
  <c r="AP43"/>
  <c r="AH43"/>
  <c r="W43"/>
  <c r="L43"/>
  <c r="D43"/>
  <c r="B43"/>
  <c r="E43" i="17" s="1"/>
  <c r="A43" i="27"/>
  <c r="AP42"/>
  <c r="AH42"/>
  <c r="W42"/>
  <c r="L42"/>
  <c r="D42"/>
  <c r="B42"/>
  <c r="E42" i="17" s="1"/>
  <c r="A42" i="27"/>
  <c r="AP41"/>
  <c r="AH41"/>
  <c r="W41"/>
  <c r="L41"/>
  <c r="D41"/>
  <c r="B41"/>
  <c r="E41" i="17" s="1"/>
  <c r="A41" i="27"/>
  <c r="AP40"/>
  <c r="AH40"/>
  <c r="W40"/>
  <c r="L40"/>
  <c r="D40"/>
  <c r="B40"/>
  <c r="E40" i="17" s="1"/>
  <c r="A40" i="27"/>
  <c r="AP39"/>
  <c r="AH39"/>
  <c r="W39"/>
  <c r="L39"/>
  <c r="D39"/>
  <c r="B39"/>
  <c r="E39" i="17" s="1"/>
  <c r="A39" i="27"/>
  <c r="AP38"/>
  <c r="AH38"/>
  <c r="W38"/>
  <c r="L38"/>
  <c r="D38"/>
  <c r="B38"/>
  <c r="E38" i="17" s="1"/>
  <c r="A38" i="27"/>
  <c r="AP37"/>
  <c r="AH37"/>
  <c r="W37"/>
  <c r="L37"/>
  <c r="D37"/>
  <c r="B37"/>
  <c r="E37" i="17" s="1"/>
  <c r="A37" i="27"/>
  <c r="AP36"/>
  <c r="AH36"/>
  <c r="W36"/>
  <c r="L36"/>
  <c r="D36"/>
  <c r="B36"/>
  <c r="E36" i="17" s="1"/>
  <c r="A36" i="27"/>
  <c r="AP35"/>
  <c r="AH35"/>
  <c r="W35"/>
  <c r="L35"/>
  <c r="D35"/>
  <c r="B35"/>
  <c r="E35" i="17" s="1"/>
  <c r="A35" i="27"/>
  <c r="AP34"/>
  <c r="AH34"/>
  <c r="W34"/>
  <c r="L34"/>
  <c r="D34"/>
  <c r="B34"/>
  <c r="E34" i="17" s="1"/>
  <c r="A34" i="27"/>
  <c r="AP33"/>
  <c r="AH33"/>
  <c r="W33"/>
  <c r="L33"/>
  <c r="D33"/>
  <c r="B33"/>
  <c r="E33" i="17" s="1"/>
  <c r="A33" i="27"/>
  <c r="AP32"/>
  <c r="AH32"/>
  <c r="W32"/>
  <c r="L32"/>
  <c r="D32"/>
  <c r="B32"/>
  <c r="E32" i="17" s="1"/>
  <c r="A32" i="27"/>
  <c r="AP31"/>
  <c r="AH31"/>
  <c r="W31"/>
  <c r="L31"/>
  <c r="D31"/>
  <c r="B31"/>
  <c r="E31" i="17" s="1"/>
  <c r="A31" i="27"/>
  <c r="AP30"/>
  <c r="AH30"/>
  <c r="W30"/>
  <c r="L30"/>
  <c r="D30"/>
  <c r="B30"/>
  <c r="E30" i="17" s="1"/>
  <c r="A30" i="27"/>
  <c r="AP29"/>
  <c r="AH29"/>
  <c r="W29"/>
  <c r="L29"/>
  <c r="D29"/>
  <c r="B29"/>
  <c r="E29" i="17" s="1"/>
  <c r="A29" i="27"/>
  <c r="AP28"/>
  <c r="AH28"/>
  <c r="W28"/>
  <c r="L28"/>
  <c r="D28"/>
  <c r="B28"/>
  <c r="E28" i="17" s="1"/>
  <c r="A28" i="27"/>
  <c r="AP27"/>
  <c r="AH27"/>
  <c r="W27"/>
  <c r="L27"/>
  <c r="D27"/>
  <c r="B27"/>
  <c r="E27" i="17" s="1"/>
  <c r="A27" i="27"/>
  <c r="AP26"/>
  <c r="AH26"/>
  <c r="W26"/>
  <c r="L26"/>
  <c r="D26"/>
  <c r="B26"/>
  <c r="E26" i="17" s="1"/>
  <c r="A26" i="27"/>
  <c r="AP25"/>
  <c r="AH25"/>
  <c r="W25"/>
  <c r="L25"/>
  <c r="D25"/>
  <c r="B25"/>
  <c r="E25" i="17" s="1"/>
  <c r="A25" i="27"/>
  <c r="AP24"/>
  <c r="AH24"/>
  <c r="W24"/>
  <c r="L24"/>
  <c r="D24"/>
  <c r="B24"/>
  <c r="E24" i="17" s="1"/>
  <c r="A24" i="27"/>
  <c r="AP23"/>
  <c r="AH23"/>
  <c r="W23"/>
  <c r="L23"/>
  <c r="D23"/>
  <c r="B23"/>
  <c r="E23" i="17" s="1"/>
  <c r="A23" i="27"/>
  <c r="AP22"/>
  <c r="AH22"/>
  <c r="W22"/>
  <c r="L22"/>
  <c r="D22"/>
  <c r="B22"/>
  <c r="E22" i="17" s="1"/>
  <c r="A22" i="27"/>
  <c r="AP21"/>
  <c r="AH21"/>
  <c r="W21"/>
  <c r="L21"/>
  <c r="D21"/>
  <c r="B21"/>
  <c r="E21" i="17" s="1"/>
  <c r="A21" i="27"/>
  <c r="AP20"/>
  <c r="AH20"/>
  <c r="W20"/>
  <c r="L20"/>
  <c r="D20"/>
  <c r="B20"/>
  <c r="E20" i="17" s="1"/>
  <c r="A20" i="27"/>
  <c r="AP19"/>
  <c r="AH19"/>
  <c r="W19"/>
  <c r="L19"/>
  <c r="D19"/>
  <c r="B19"/>
  <c r="E19" i="17" s="1"/>
  <c r="A19" i="27"/>
  <c r="AP18"/>
  <c r="AH18"/>
  <c r="W18"/>
  <c r="L18"/>
  <c r="D18"/>
  <c r="B18"/>
  <c r="E18" i="17" s="1"/>
  <c r="A18" i="27"/>
  <c r="AP17"/>
  <c r="AH17"/>
  <c r="W17"/>
  <c r="L17"/>
  <c r="D17"/>
  <c r="B17"/>
  <c r="E17" i="17" s="1"/>
  <c r="A17" i="27"/>
  <c r="AP16"/>
  <c r="AH16"/>
  <c r="W16"/>
  <c r="L16"/>
  <c r="D16"/>
  <c r="B16"/>
  <c r="E16" i="17" s="1"/>
  <c r="A16" i="27"/>
  <c r="AP15"/>
  <c r="AH15"/>
  <c r="W15"/>
  <c r="L15"/>
  <c r="D15"/>
  <c r="B15"/>
  <c r="E15" i="17" s="1"/>
  <c r="A15" i="27"/>
  <c r="AP14"/>
  <c r="AH14"/>
  <c r="W14"/>
  <c r="L14"/>
  <c r="D14"/>
  <c r="B14"/>
  <c r="E14" i="17" s="1"/>
  <c r="A14" i="27"/>
  <c r="AP13"/>
  <c r="AH13"/>
  <c r="W13"/>
  <c r="L13"/>
  <c r="D13"/>
  <c r="B13"/>
  <c r="E13" i="17" s="1"/>
  <c r="A13" i="27"/>
  <c r="C13" i="16"/>
  <c r="B13" i="17" s="1"/>
  <c r="C14" i="16"/>
  <c r="B14" i="17" s="1"/>
  <c r="C15" i="16"/>
  <c r="B15" i="17" s="1"/>
  <c r="C16" i="16"/>
  <c r="B16" i="17" s="1"/>
  <c r="C17" i="16"/>
  <c r="B17" i="17" s="1"/>
  <c r="C18" i="16"/>
  <c r="B18" i="17" s="1"/>
  <c r="C19" i="16"/>
  <c r="B19" i="17" s="1"/>
  <c r="C20" i="16"/>
  <c r="B20" i="17" s="1"/>
  <c r="C21" i="16"/>
  <c r="B21" i="17" s="1"/>
  <c r="C22" i="16"/>
  <c r="B22" i="17" s="1"/>
  <c r="C23" i="16"/>
  <c r="B23" i="17" s="1"/>
  <c r="C24" i="16"/>
  <c r="B24" i="17" s="1"/>
  <c r="C25" i="16"/>
  <c r="B25" i="17" s="1"/>
  <c r="C26" i="16"/>
  <c r="B26" i="17" s="1"/>
  <c r="C27" i="16"/>
  <c r="B27" i="17" s="1"/>
  <c r="C28" i="16"/>
  <c r="B28" i="17" s="1"/>
  <c r="C29" i="16"/>
  <c r="B29" i="17" s="1"/>
  <c r="C30" i="16"/>
  <c r="B30" i="17" s="1"/>
  <c r="C31" i="16"/>
  <c r="B31" i="17" s="1"/>
  <c r="C32" i="16"/>
  <c r="B32" i="17" s="1"/>
  <c r="C33" i="16"/>
  <c r="B33" i="17" s="1"/>
  <c r="C34" i="16"/>
  <c r="B34" i="17" s="1"/>
  <c r="C35" i="16"/>
  <c r="B35" i="17" s="1"/>
  <c r="C36" i="16"/>
  <c r="B36" i="17" s="1"/>
  <c r="C37" i="16"/>
  <c r="B37" i="17" s="1"/>
  <c r="C38" i="16"/>
  <c r="B38" i="17" s="1"/>
  <c r="C39" i="16"/>
  <c r="B39" i="17" s="1"/>
  <c r="C40" i="16"/>
  <c r="B40" i="17" s="1"/>
  <c r="C41" i="16"/>
  <c r="B41" i="17" s="1"/>
  <c r="C42" i="16"/>
  <c r="B42" i="17" s="1"/>
  <c r="C43" i="16"/>
  <c r="B43" i="17" s="1"/>
  <c r="C44" i="16"/>
  <c r="B44" i="17" s="1"/>
  <c r="C45" i="16"/>
  <c r="B45" i="17" s="1"/>
  <c r="C46" i="16"/>
  <c r="B46" i="17" s="1"/>
  <c r="C47" i="16"/>
  <c r="B47" i="17" s="1"/>
  <c r="C48" i="16"/>
  <c r="B48" i="17" s="1"/>
  <c r="C49" i="16"/>
  <c r="B49" i="17" s="1"/>
  <c r="C50" i="16"/>
  <c r="B50" i="17" s="1"/>
  <c r="C51" i="16"/>
  <c r="B51" i="17" s="1"/>
  <c r="C52" i="16"/>
  <c r="B52" i="17" s="1"/>
  <c r="C53" i="16"/>
  <c r="B53" i="17" s="1"/>
  <c r="C54" i="16"/>
  <c r="B54" i="17" s="1"/>
  <c r="C55" i="16"/>
  <c r="B55" i="17" s="1"/>
  <c r="C56" i="16"/>
  <c r="B56" i="17" s="1"/>
  <c r="C57" i="16"/>
  <c r="B57" i="17" s="1"/>
  <c r="C58" i="16"/>
  <c r="B58" i="17" s="1"/>
  <c r="C59" i="16"/>
  <c r="B59" i="17" s="1"/>
  <c r="C60" i="16"/>
  <c r="B60" i="17" s="1"/>
  <c r="C61" i="16"/>
  <c r="B61" i="17" s="1"/>
  <c r="C62" i="16"/>
  <c r="B62" i="17" s="1"/>
  <c r="C63" i="16"/>
  <c r="B63" i="17" s="1"/>
  <c r="C64" i="16"/>
  <c r="B64" i="17" s="1"/>
  <c r="C65" i="16"/>
  <c r="B65" i="17" s="1"/>
  <c r="C66" i="16"/>
  <c r="B66" i="17" s="1"/>
  <c r="C67" i="16"/>
  <c r="B67" i="17" s="1"/>
  <c r="C68" i="16"/>
  <c r="B68" i="17" s="1"/>
  <c r="C69" i="16"/>
  <c r="B69" i="17" s="1"/>
  <c r="C70" i="16"/>
  <c r="B70" i="17" s="1"/>
  <c r="A47" i="20"/>
  <c r="A48"/>
  <c r="A49"/>
  <c r="A50"/>
  <c r="A51"/>
  <c r="A52"/>
  <c r="A53"/>
  <c r="A54"/>
  <c r="A55"/>
  <c r="A56"/>
  <c r="A57"/>
  <c r="A58"/>
  <c r="A59"/>
  <c r="A60"/>
  <c r="A61"/>
  <c r="A62"/>
  <c r="A63"/>
  <c r="A64"/>
  <c r="A65"/>
  <c r="A66"/>
  <c r="A67"/>
  <c r="A68"/>
  <c r="A69"/>
  <c r="A70"/>
  <c r="G14" i="17"/>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A32" i="26"/>
  <c r="A33"/>
  <c r="A34"/>
  <c r="A35"/>
  <c r="A36"/>
  <c r="A37"/>
  <c r="A38"/>
  <c r="A39"/>
  <c r="A40"/>
  <c r="A41"/>
  <c r="A42"/>
  <c r="A43"/>
  <c r="A44"/>
  <c r="A45"/>
  <c r="A46"/>
  <c r="A47"/>
  <c r="A48"/>
  <c r="A49"/>
  <c r="A50"/>
  <c r="A51"/>
  <c r="A52"/>
  <c r="A53"/>
  <c r="A54"/>
  <c r="A55"/>
  <c r="A56"/>
  <c r="A57"/>
  <c r="A58"/>
  <c r="A59"/>
  <c r="A60"/>
  <c r="A61"/>
  <c r="A62"/>
  <c r="A63"/>
  <c r="A64"/>
  <c r="A65"/>
  <c r="A66"/>
  <c r="A67"/>
  <c r="A68"/>
  <c r="A69"/>
  <c r="A70"/>
  <c r="A14"/>
  <c r="A15"/>
  <c r="A16"/>
  <c r="A17"/>
  <c r="A18"/>
  <c r="A19"/>
  <c r="A20"/>
  <c r="A21"/>
  <c r="A22"/>
  <c r="A23"/>
  <c r="A24"/>
  <c r="A25"/>
  <c r="A26"/>
  <c r="A27"/>
  <c r="A28"/>
  <c r="A29"/>
  <c r="A30"/>
  <c r="A31"/>
  <c r="A13"/>
  <c r="A32" i="25"/>
  <c r="A33"/>
  <c r="A34"/>
  <c r="A35"/>
  <c r="A36"/>
  <c r="A37"/>
  <c r="A38"/>
  <c r="A39"/>
  <c r="A40"/>
  <c r="A41"/>
  <c r="A42"/>
  <c r="A43"/>
  <c r="A44"/>
  <c r="A45"/>
  <c r="A46"/>
  <c r="A47"/>
  <c r="A48"/>
  <c r="A49"/>
  <c r="A50"/>
  <c r="A51"/>
  <c r="A52"/>
  <c r="A53"/>
  <c r="A54"/>
  <c r="A55"/>
  <c r="A56"/>
  <c r="A57"/>
  <c r="A58"/>
  <c r="A59"/>
  <c r="A60"/>
  <c r="A61"/>
  <c r="A62"/>
  <c r="A63"/>
  <c r="A64"/>
  <c r="A65"/>
  <c r="A66"/>
  <c r="A67"/>
  <c r="A68"/>
  <c r="A69"/>
  <c r="A70"/>
  <c r="A36" i="17"/>
  <c r="A37"/>
  <c r="A38"/>
  <c r="A39"/>
  <c r="A40"/>
  <c r="A41"/>
  <c r="A42"/>
  <c r="A43"/>
  <c r="A44"/>
  <c r="A45"/>
  <c r="A46"/>
  <c r="A47"/>
  <c r="A48"/>
  <c r="A49"/>
  <c r="A50"/>
  <c r="A51"/>
  <c r="A52"/>
  <c r="A53"/>
  <c r="A54"/>
  <c r="A55"/>
  <c r="A56"/>
  <c r="A57"/>
  <c r="A58"/>
  <c r="A59"/>
  <c r="A60"/>
  <c r="A61"/>
  <c r="A62"/>
  <c r="A63"/>
  <c r="A64"/>
  <c r="A65"/>
  <c r="A66"/>
  <c r="A67"/>
  <c r="A68"/>
  <c r="A69"/>
  <c r="A70"/>
  <c r="A36" i="20"/>
  <c r="A37"/>
  <c r="A38"/>
  <c r="A39"/>
  <c r="A40"/>
  <c r="A41"/>
  <c r="A42"/>
  <c r="A43"/>
  <c r="A44"/>
  <c r="A45"/>
  <c r="A46"/>
  <c r="A34" i="16"/>
  <c r="A35"/>
  <c r="A36"/>
  <c r="A37"/>
  <c r="A38"/>
  <c r="A39"/>
  <c r="A40"/>
  <c r="A41"/>
  <c r="A42"/>
  <c r="A43"/>
  <c r="A44"/>
  <c r="A45"/>
  <c r="A46"/>
  <c r="A47"/>
  <c r="A48"/>
  <c r="A49"/>
  <c r="A50"/>
  <c r="A51"/>
  <c r="A52"/>
  <c r="A53"/>
  <c r="A54"/>
  <c r="A55"/>
  <c r="A56"/>
  <c r="A57"/>
  <c r="A58"/>
  <c r="A59"/>
  <c r="A60"/>
  <c r="A61"/>
  <c r="A62"/>
  <c r="A63"/>
  <c r="A64"/>
  <c r="A65"/>
  <c r="A66"/>
  <c r="A67"/>
  <c r="A68"/>
  <c r="A69"/>
  <c r="A70"/>
  <c r="A13" i="25"/>
  <c r="A14"/>
  <c r="A15"/>
  <c r="A16"/>
  <c r="A17"/>
  <c r="A18"/>
  <c r="A19"/>
  <c r="A20"/>
  <c r="A21"/>
  <c r="A22"/>
  <c r="A23"/>
  <c r="A24"/>
  <c r="A25"/>
  <c r="A26"/>
  <c r="A27"/>
  <c r="A28"/>
  <c r="A29"/>
  <c r="A30"/>
  <c r="A31"/>
  <c r="A13" i="20"/>
  <c r="A14"/>
  <c r="A15"/>
  <c r="A16"/>
  <c r="A17"/>
  <c r="A18"/>
  <c r="A19"/>
  <c r="A20"/>
  <c r="A21"/>
  <c r="A22"/>
  <c r="A23"/>
  <c r="A24"/>
  <c r="A25"/>
  <c r="A26"/>
  <c r="A27"/>
  <c r="A28"/>
  <c r="A29"/>
  <c r="A30"/>
  <c r="A31"/>
  <c r="A32"/>
  <c r="A33"/>
  <c r="A34"/>
  <c r="A35"/>
  <c r="A13" i="16"/>
  <c r="A14"/>
  <c r="A15"/>
  <c r="A16"/>
  <c r="A17"/>
  <c r="A18"/>
  <c r="A19"/>
  <c r="A20"/>
  <c r="A21"/>
  <c r="A22"/>
  <c r="A23"/>
  <c r="A24"/>
  <c r="A25"/>
  <c r="A26"/>
  <c r="A27"/>
  <c r="A28"/>
  <c r="A29"/>
  <c r="A30"/>
  <c r="A31"/>
  <c r="A32"/>
  <c r="A33"/>
  <c r="A13" i="17"/>
  <c r="A14"/>
  <c r="A15"/>
  <c r="A16"/>
  <c r="A17"/>
  <c r="A18"/>
  <c r="A19"/>
  <c r="A20"/>
  <c r="A21"/>
  <c r="A22"/>
  <c r="A23"/>
  <c r="A24"/>
  <c r="A25"/>
  <c r="A26"/>
  <c r="A27"/>
  <c r="A28"/>
  <c r="A29"/>
  <c r="A30"/>
  <c r="A31"/>
  <c r="A32"/>
  <c r="A33"/>
  <c r="A34"/>
  <c r="A35"/>
  <c r="H45" l="1"/>
  <c r="H41"/>
  <c r="H37"/>
  <c r="H35"/>
  <c r="H18"/>
  <c r="H67"/>
  <c r="H59"/>
  <c r="H51"/>
  <c r="H63"/>
  <c r="H55"/>
  <c r="H47"/>
  <c r="H68"/>
  <c r="H64"/>
  <c r="H60"/>
  <c r="H56"/>
  <c r="H52"/>
  <c r="H48"/>
  <c r="H43"/>
  <c r="H39"/>
  <c r="H13"/>
  <c r="H70"/>
  <c r="H54"/>
  <c r="H38"/>
  <c r="H31"/>
  <c r="H24"/>
  <c r="H58"/>
  <c r="H34"/>
  <c r="H66"/>
  <c r="H50"/>
  <c r="H42"/>
  <c r="H69"/>
  <c r="H65"/>
  <c r="H61"/>
  <c r="H57"/>
  <c r="H53"/>
  <c r="H49"/>
  <c r="H44"/>
  <c r="H40"/>
  <c r="H36"/>
  <c r="H62"/>
  <c r="H46"/>
  <c r="H30"/>
  <c r="H33"/>
  <c r="H32"/>
  <c r="H23"/>
  <c r="H29"/>
  <c r="H28"/>
  <c r="H27"/>
  <c r="H26"/>
  <c r="H25"/>
  <c r="H22"/>
  <c r="H21"/>
  <c r="H20"/>
  <c r="H19"/>
  <c r="H17"/>
  <c r="H16"/>
  <c r="H15"/>
  <c r="H14"/>
  <c r="I3" i="2"/>
  <c r="I7"/>
  <c r="I5"/>
  <c r="I9"/>
  <c r="I11"/>
  <c r="I10"/>
  <c r="I8"/>
  <c r="I6"/>
  <c r="I4"/>
  <c r="I2"/>
  <c r="H3"/>
  <c r="H5"/>
  <c r="H7"/>
  <c r="H9"/>
  <c r="H10"/>
  <c r="H11"/>
  <c r="H8"/>
  <c r="H6"/>
  <c r="H4"/>
  <c r="H2"/>
  <c r="G3"/>
  <c r="G7"/>
  <c r="G9"/>
  <c r="G11"/>
  <c r="G10"/>
  <c r="G8"/>
  <c r="G4"/>
  <c r="G2"/>
  <c r="F7"/>
  <c r="F9"/>
  <c r="F11"/>
  <c r="F10"/>
  <c r="F8"/>
  <c r="F6"/>
  <c r="F4"/>
  <c r="F2"/>
  <c r="E9"/>
  <c r="E3"/>
  <c r="E5"/>
  <c r="E7"/>
  <c r="E11"/>
  <c r="E10"/>
  <c r="E8"/>
  <c r="E6"/>
  <c r="E4"/>
  <c r="E2"/>
  <c r="A62" i="3"/>
  <c r="A61"/>
  <c r="A60"/>
  <c r="A59"/>
  <c r="A58"/>
  <c r="A57"/>
  <c r="A53"/>
  <c r="A52"/>
  <c r="A51"/>
  <c r="A50"/>
  <c r="A49"/>
  <c r="A48"/>
  <c r="C48"/>
  <c r="A44"/>
  <c r="A43"/>
  <c r="A42"/>
  <c r="A41"/>
  <c r="A40"/>
  <c r="A39"/>
  <c r="C39"/>
  <c r="A35"/>
  <c r="A34"/>
  <c r="A33"/>
  <c r="A32"/>
  <c r="A31"/>
  <c r="A30"/>
  <c r="C30"/>
  <c r="A26"/>
  <c r="A25"/>
  <c r="A24"/>
  <c r="A23"/>
  <c r="A22"/>
  <c r="A21"/>
  <c r="A17"/>
  <c r="A16"/>
  <c r="A15"/>
  <c r="A14"/>
  <c r="A13"/>
  <c r="A12"/>
  <c r="C21"/>
  <c r="D9" i="2"/>
  <c r="D7"/>
  <c r="D3"/>
  <c r="C12" i="3"/>
  <c r="C14"/>
  <c r="D2" i="2"/>
  <c r="D10"/>
  <c r="D11"/>
  <c r="C17" i="3"/>
  <c r="D8" i="2"/>
  <c r="D6"/>
  <c r="C11" i="3"/>
  <c r="D4" i="2"/>
</calcChain>
</file>

<file path=xl/sharedStrings.xml><?xml version="1.0" encoding="utf-8"?>
<sst xmlns="http://schemas.openxmlformats.org/spreadsheetml/2006/main" count="507" uniqueCount="304">
  <si>
    <t>Description</t>
  </si>
  <si>
    <t>Probability or frequency of occurrence</t>
  </si>
  <si>
    <t>Magnitude</t>
  </si>
  <si>
    <t>Warning time</t>
  </si>
  <si>
    <t>Potential location and size of affected area</t>
  </si>
  <si>
    <t>Duration of impact</t>
  </si>
  <si>
    <t>Landslides &amp; Debris Flow</t>
  </si>
  <si>
    <t>Earthquakes</t>
  </si>
  <si>
    <t>Tsunamis</t>
  </si>
  <si>
    <t>Floods</t>
  </si>
  <si>
    <t>Wildfires</t>
  </si>
  <si>
    <t>Drought</t>
  </si>
  <si>
    <t>Scale/Units</t>
  </si>
  <si>
    <t>Hazard Characteristic</t>
  </si>
  <si>
    <t>Instructions</t>
  </si>
  <si>
    <t>Value</t>
  </si>
  <si>
    <t>N/A</t>
  </si>
  <si>
    <t xml:space="preserve">Value </t>
  </si>
  <si>
    <t>Occurences Per Year</t>
  </si>
  <si>
    <t>Modified Mercalli Intensity</t>
  </si>
  <si>
    <t>Pull from historical occurences; Different for every hazard measure of energy/ movement; Region-specific</t>
  </si>
  <si>
    <t>Miles</t>
  </si>
  <si>
    <t>MyHazards is a tool for the general public to discover hazards in their area (earthquake, flood, liquifaction,  fire, and tsunami) and learn steps to reduce personal risk. Typing in a California address will produce a map which the user can then measure the approximate size of affected area. If using a different mapping tool, note that the scale/units may differ. 
Find tool at the following link: http://myhazards.caloes.ca.gov/</t>
  </si>
  <si>
    <t xml:space="preserve">Richter </t>
  </si>
  <si>
    <t>The amount of warning time at a particular location depends on its distance from the earthquake epicenter. Locations very close to the earthquake epicenter that are within the ‘blind zone’ will receive no warning. Locations far removed from the earthquake epicenter would receive lots of warning time but may not experience damaging shaking. For locations in between, the warning time could range from seconds to minutes (http://www.shakealert.org/faq/).</t>
  </si>
  <si>
    <t>Characteristic</t>
  </si>
  <si>
    <t>Intensity/
severity</t>
  </si>
  <si>
    <t>1. Identify and Characterize Hazards</t>
  </si>
  <si>
    <t>Range of time (pull from historical ocurrences)</t>
  </si>
  <si>
    <t xml:space="preserve">This is a measure of how often a hazard is likely to affect the region. </t>
  </si>
  <si>
    <t>This measures the quantitative scale of a hazard. For example, earthquakes are measured in the Richter Magnitude Scale, which calculates the amount of seismic energy released during an earthquake.</t>
  </si>
  <si>
    <t>A descriptive scale to assess the strength of an event, typically at a specific location. For example, earthquake intensity can be assessed using the Modified Mercalli Intensity Scale.</t>
  </si>
  <si>
    <t>The amount of time that a community has to prepare for a hazard. Is there an advance notice of a hazard, or is it sudden? Are warning systems in place or feasible? This determines if sites can receive some degree of preparation immediately preceding a hazard.</t>
  </si>
  <si>
    <t>Determine the typical pattern of each hazard, and how much of the community is likely to be affected. For example, floods may be identified by 10, 25, 50, and 100-year flood zones. Maps are particularly useful to visually show affected areas. Affected zones may also include outlying regions that rely on an urban center for a variety of services, and may be cut off following a disaster.</t>
  </si>
  <si>
    <t>This is the typical amount of time for a community to return to normal routines. During this time, additional or disaster-specific services are required above and beyond typical community services.</t>
  </si>
  <si>
    <t>2. Identify and Prioritize Key Assets</t>
  </si>
  <si>
    <t>Notes</t>
  </si>
  <si>
    <t>Reliability</t>
  </si>
  <si>
    <t>Availability</t>
  </si>
  <si>
    <t>Score</t>
  </si>
  <si>
    <t>Safety</t>
  </si>
  <si>
    <t>Location</t>
  </si>
  <si>
    <t>Agency</t>
  </si>
  <si>
    <t>Asset Type</t>
  </si>
  <si>
    <t>Contact Name</t>
  </si>
  <si>
    <t>Contact Info</t>
  </si>
  <si>
    <t>Asset Name</t>
  </si>
  <si>
    <t>Populated by formula; do not enter data</t>
  </si>
  <si>
    <t>Toolkit Key</t>
  </si>
  <si>
    <t xml:space="preserve">Tier </t>
  </si>
  <si>
    <t xml:space="preserve">Accessability </t>
  </si>
  <si>
    <t>Funding</t>
  </si>
  <si>
    <t xml:space="preserve">Security </t>
  </si>
  <si>
    <t xml:space="preserve">Survivability </t>
  </si>
  <si>
    <t xml:space="preserve">Year Built </t>
  </si>
  <si>
    <t>Overall Condition (1-5)</t>
  </si>
  <si>
    <t>Expected Useful Life</t>
  </si>
  <si>
    <t>Age</t>
  </si>
  <si>
    <t xml:space="preserve">Maintanence History </t>
  </si>
  <si>
    <t>Adverse Conditions</t>
  </si>
  <si>
    <t xml:space="preserve">Notes </t>
  </si>
  <si>
    <t xml:space="preserve">vibration / heat </t>
  </si>
  <si>
    <t>outcome of previous repair/potential weak spots</t>
  </si>
  <si>
    <t>Deficiencies</t>
  </si>
  <si>
    <t xml:space="preserve">Redundancy </t>
  </si>
  <si>
    <t>Affect by Extreme Condition</t>
  </si>
  <si>
    <t>overheating</t>
  </si>
  <si>
    <t>Undergoes Periodic System Test (Yes/No)</t>
  </si>
  <si>
    <t>Simulated Drill Conducted (Yes/No)</t>
  </si>
  <si>
    <t>Clearly Documented Procedures (Yes/No)</t>
  </si>
  <si>
    <t>Adaquate Staffing (Yes/No)</t>
  </si>
  <si>
    <t xml:space="preserve">Passive Elements </t>
  </si>
  <si>
    <t xml:space="preserve">Active Elements </t>
  </si>
  <si>
    <t>Fences, locked entries…</t>
  </si>
  <si>
    <t xml:space="preserve">Alarm system, surveillance... </t>
  </si>
  <si>
    <t>Alarms for Routine Conditions</t>
  </si>
  <si>
    <t>Fire, carbon monoxide, temperature sensors, gas detection...</t>
  </si>
  <si>
    <t>Designated Area for Hazardous Materials (Yes/No)</t>
  </si>
  <si>
    <t>Signage Present</t>
  </si>
  <si>
    <t>Routine Staff Training (Yes/No)</t>
  </si>
  <si>
    <t>Suspect Material (lead, asbestos) Present (Yes/No)</t>
  </si>
  <si>
    <t>Basic Human Necessities and Hygiene Services Onsite (Yes/No)</t>
  </si>
  <si>
    <t xml:space="preserve">Drinking water, waste disposal… </t>
  </si>
  <si>
    <t>Nearby Potential Hazards</t>
  </si>
  <si>
    <t>Low</t>
  </si>
  <si>
    <t>Dependence</t>
  </si>
  <si>
    <t>Populate blue cells with data</t>
  </si>
  <si>
    <t>Isolating Factors</t>
  </si>
  <si>
    <t>Fallen trees, traffic jam</t>
  </si>
  <si>
    <t>CAL FIRE Humboldt Del Norte Unit - Fortuna Station</t>
  </si>
  <si>
    <t>118 N Fortuna Blvd, Fortuna, CA 95540</t>
  </si>
  <si>
    <t xml:space="preserve">Fire Station </t>
  </si>
  <si>
    <t>CAL FIRE</t>
  </si>
  <si>
    <t>Laura Coleman</t>
  </si>
  <si>
    <t>(707)726-1280</t>
  </si>
  <si>
    <t xml:space="preserve">Main CAL FIRE station in the County </t>
  </si>
  <si>
    <t>CAL FIRE Humboldt Del Norte Unit - Thorn Station</t>
  </si>
  <si>
    <t>CAL FIRE Humboldt Del Norte Unit - Trinidad Station</t>
  </si>
  <si>
    <t>CAL FIRE Humboldt Del Norte Unit - Bridgeville Station</t>
  </si>
  <si>
    <t>CAL FIRE Humboldt Del Norte Unit - Mattole Station</t>
  </si>
  <si>
    <t>CAL FIRE Humboldt Del Norte Unit - Garberville Station</t>
  </si>
  <si>
    <t>CAL FIRE Humboldt Del Norte Unit - Alderpoint Station</t>
  </si>
  <si>
    <t xml:space="preserve">Bureau of Land Management Arcata Field Office </t>
  </si>
  <si>
    <t xml:space="preserve">Arcata Fire Protection District </t>
  </si>
  <si>
    <t xml:space="preserve">Blue Lake Volunteer Fire Department </t>
  </si>
  <si>
    <t xml:space="preserve">Six Rivers National Fire and Aviation - Headquarters </t>
  </si>
  <si>
    <t>Six Rivers National Fire and Aviation - Lower Trinity Ranger District</t>
  </si>
  <si>
    <t>Six Rivers National Fire and Aviation - Mad River Ranger District</t>
  </si>
  <si>
    <t>Six Rivers National Fire and Aviation - Orleans Ranger District</t>
  </si>
  <si>
    <t>Humboldy Bay Fire Station 1</t>
  </si>
  <si>
    <t>Humboldy Bay Fire Station 2</t>
  </si>
  <si>
    <t>Humboldy Bay Fire Station 3</t>
  </si>
  <si>
    <t>Humboldy Bay Fire Station 4</t>
  </si>
  <si>
    <t>Humboldy Bay Fire Station 5</t>
  </si>
  <si>
    <t>Humboldt 1 Fire Protection District - Station 11 (Headquarters)</t>
  </si>
  <si>
    <t xml:space="preserve">Humboldt 1 Fire Protection District - Station 12 (Bayview) </t>
  </si>
  <si>
    <t xml:space="preserve">Ferndale Volunteer Fire Department  </t>
  </si>
  <si>
    <t xml:space="preserve">Fieldbrook Volunteer Fire Department </t>
  </si>
  <si>
    <t xml:space="preserve">Fortuna Volunteer Fire Department </t>
  </si>
  <si>
    <t xml:space="preserve">Garberville Fire Protection District </t>
  </si>
  <si>
    <t xml:space="preserve">Palo Verde Volunteer Fire Department </t>
  </si>
  <si>
    <t xml:space="preserve">Honeydew Volunteer Fire Company </t>
  </si>
  <si>
    <t xml:space="preserve">Hoopa Volunteer Fire Department </t>
  </si>
  <si>
    <t xml:space="preserve">Hoopa Fire Department </t>
  </si>
  <si>
    <t xml:space="preserve">Kneeland Volunteer Fire Department </t>
  </si>
  <si>
    <t xml:space="preserve">Miranda Volunteer Fire Department </t>
  </si>
  <si>
    <t>Fruitland Volunteer Fire Company</t>
  </si>
  <si>
    <t xml:space="preserve">Orick Volunteer Fire Department </t>
  </si>
  <si>
    <t xml:space="preserve">Orleans Volunteer Fire Department </t>
  </si>
  <si>
    <t xml:space="preserve">Petrolia Volunteer Fire Department </t>
  </si>
  <si>
    <t xml:space="preserve">Phillipsville Volunteer Fire Department </t>
  </si>
  <si>
    <t xml:space="preserve">Redcrest Volunteer Fire Department </t>
  </si>
  <si>
    <t xml:space="preserve">Beginnings Volunteer Fire Department </t>
  </si>
  <si>
    <t>Rio Dell Fire Department Main Station</t>
  </si>
  <si>
    <t xml:space="preserve">Samoa Peninsula Fire District </t>
  </si>
  <si>
    <t xml:space="preserve">Wieott Volunteer Fire Department </t>
  </si>
  <si>
    <t xml:space="preserve">Shelter Cove Volunteer Fire Department </t>
  </si>
  <si>
    <t xml:space="preserve">Whitethorn Fire Protection District </t>
  </si>
  <si>
    <t>Willow Creek Volunteer Fire Department</t>
  </si>
  <si>
    <t>Humboldt County Sheriff's Office - Garberville Station</t>
  </si>
  <si>
    <t>Humboldt County Sheriff's Office - Main Eureka Station</t>
  </si>
  <si>
    <t>Humboldt County Sheriff's Office - McKinleyville Station</t>
  </si>
  <si>
    <t xml:space="preserve">Arcata Police Department </t>
  </si>
  <si>
    <t xml:space="preserve">Blue Lake Police Department </t>
  </si>
  <si>
    <t>Eureka Police Department</t>
  </si>
  <si>
    <t>Ferndale Police Department</t>
  </si>
  <si>
    <t>Fortuna Police Department</t>
  </si>
  <si>
    <t>Trinidad Police Department</t>
  </si>
  <si>
    <t>Hoopa Tribal Police</t>
  </si>
  <si>
    <t xml:space="preserve">Mad River Community Hospital </t>
  </si>
  <si>
    <t xml:space="preserve">St. Joseph Hospital </t>
  </si>
  <si>
    <t xml:space="preserve">Jerold Phelps Community Hospital </t>
  </si>
  <si>
    <t>Redwood Memorial Hospital</t>
  </si>
  <si>
    <t>13298 Briceland-Thorn Road Whitethorn, CA 95589</t>
  </si>
  <si>
    <t xml:space="preserve">923 Patrick's Point Drive
Trinidad, CA </t>
  </si>
  <si>
    <t>38737 Kneeland Road
Bridgeville, CA 95526</t>
  </si>
  <si>
    <t>44056 Mattole Road Petrolia, CA 95558</t>
  </si>
  <si>
    <t xml:space="preserve">324 Alderpoint Road Garberville, CA 95542 </t>
  </si>
  <si>
    <t>19545 Alderpoint Road
Alderpoint, CA 95511</t>
  </si>
  <si>
    <t>1695 Heindon Rd, Arcata, CA 95521</t>
  </si>
  <si>
    <t>631 9th St, Arcata, CA 95521</t>
  </si>
  <si>
    <t>111 1st Ave, Blue Lake, CA 95525</t>
  </si>
  <si>
    <t>1330 Bayshore Way
Eureka, CA 95501</t>
  </si>
  <si>
    <t>Highway 96
Willow Creek, CA 95573</t>
  </si>
  <si>
    <t>741 State Highway 36
Bridgeville, CA 95526</t>
  </si>
  <si>
    <t>Highway 96
Orleans, CA 95556</t>
  </si>
  <si>
    <t>533 C St.
Eureka, CA 95501</t>
  </si>
  <si>
    <t>755 Herrick Ave.
Eureka, CA 95501</t>
  </si>
  <si>
    <t>2905 Ocean Ave.
Eureka, CA 95501</t>
  </si>
  <si>
    <t>1016 Myrtle Ave.
Eureka, CA 95501</t>
  </si>
  <si>
    <t>3455 Harris St.
Eureka, CA 95501</t>
  </si>
  <si>
    <t xml:space="preserve">3455 Harris St.
Eureka, CA 95503 </t>
  </si>
  <si>
    <t xml:space="preserve">755 Herrick Ave.
Eureka, CA 95503 </t>
  </si>
  <si>
    <t>436 Brown Street
Ferndale, CA 95536</t>
  </si>
  <si>
    <t xml:space="preserve">4584 Fieldbrook Rd
Fieldbrook, CA 95519 </t>
  </si>
  <si>
    <t>320 S Fortuna Blvd, Fortuna, CA 95540</t>
  </si>
  <si>
    <t xml:space="preserve"> 680 Locust Street, Garberville, California, 95542 </t>
  </si>
  <si>
    <t xml:space="preserve">2729 Island Mountain Road, Garberville, California, 95542 </t>
  </si>
  <si>
    <t xml:space="preserve">PO Box 74
Honeydew, California, 95545 </t>
  </si>
  <si>
    <t>11233 CA-96, Hoopa, CA 95546</t>
  </si>
  <si>
    <t>11121 HWY 96
Hoopa, CA, 95546</t>
  </si>
  <si>
    <t>6400 Greenwood Heights Dr, Kneeland, CA 95549</t>
  </si>
  <si>
    <t>75 School Rd, Miranda, CA 95553</t>
  </si>
  <si>
    <t xml:space="preserve">75 Kelsey Lane
Myers Flat, CA 95554 </t>
  </si>
  <si>
    <t>101 Swan Rd, Orick, CA 95555</t>
  </si>
  <si>
    <t>38162 CA-96, Orleans, CA 95556</t>
  </si>
  <si>
    <t>98 Sherman Ave, Petrolia, CA 95558</t>
  </si>
  <si>
    <t xml:space="preserve">     2973 Highway 254, Phillipsville, California, 95559 </t>
  </si>
  <si>
    <t xml:space="preserve">26459 Avenue of the Giants, Redcrest, California, 95569 </t>
  </si>
  <si>
    <t xml:space="preserve">4700 Briceland Thorn Road, Redway, California, 95560 </t>
  </si>
  <si>
    <t>50 Center St, Rio Dell, CA 95562</t>
  </si>
  <si>
    <t>1982 Gass St, Samoa, CA 95564</t>
  </si>
  <si>
    <t xml:space="preserve">70 Lum Street, Weott, California, 95571 </t>
  </si>
  <si>
    <t xml:space="preserve">9126 Shelter Cove Road, Whitethorn, California, 95589 </t>
  </si>
  <si>
    <t xml:space="preserve">Briceland Thorn Rd, Whitethorn, California, 95589 </t>
  </si>
  <si>
    <t>51 Willow Rd, Willow Creek, CA 95573</t>
  </si>
  <si>
    <t>648 Locust St.
Garberville, CA 95542</t>
  </si>
  <si>
    <t>826 4th St.
Ground Floor
Eureka, CA  95501</t>
  </si>
  <si>
    <t>1608 Pickett Road
McKinleyville, CA 95519</t>
  </si>
  <si>
    <t>736 F St, Arcata, CA 95521</t>
  </si>
  <si>
    <t xml:space="preserve"> 111 Greenwood Rd, Blue Lake, CA 95525</t>
  </si>
  <si>
    <t>604 C St, Eureka, CA 95501</t>
  </si>
  <si>
    <t>600 Berding StreetFerndale, CA 95536</t>
  </si>
  <si>
    <t>621 11th St.
Fortuna, CA 95540</t>
  </si>
  <si>
    <t>463 Trinity St, Trinidad, CA 95570</t>
  </si>
  <si>
    <t>12637 CA-96, Hoopa, CA 95546</t>
  </si>
  <si>
    <t>3800 Janes Rd, Arcata, CA 95521</t>
  </si>
  <si>
    <t xml:space="preserve"> 2700 Dolbeer St, Eureka, CA 95501</t>
  </si>
  <si>
    <t xml:space="preserve">733 Cedar St, Garberville, CA 95542 </t>
  </si>
  <si>
    <t>3300 Renner Dr, Fortuna, CA 95540</t>
  </si>
  <si>
    <t xml:space="preserve">CAL FIRE </t>
  </si>
  <si>
    <t>BLM</t>
  </si>
  <si>
    <t xml:space="preserve">City of Arcata </t>
  </si>
  <si>
    <t xml:space="preserve">City of Blue Lake </t>
  </si>
  <si>
    <t xml:space="preserve">USDA Forest Service </t>
  </si>
  <si>
    <t xml:space="preserve">Humboldt Bay Fire </t>
  </si>
  <si>
    <t xml:space="preserve">Humboldt Fire </t>
  </si>
  <si>
    <t>Ferndale Volunteer Fire Co.</t>
  </si>
  <si>
    <t xml:space="preserve">City of Fortuna </t>
  </si>
  <si>
    <t xml:space="preserve">City of Garberville </t>
  </si>
  <si>
    <t>City of Honeydew</t>
  </si>
  <si>
    <t>Hoopa Valley Tribe</t>
  </si>
  <si>
    <t xml:space="preserve">City of Rio Dell </t>
  </si>
  <si>
    <t>City of Whitehorn</t>
  </si>
  <si>
    <t xml:space="preserve">Humboldt County </t>
  </si>
  <si>
    <t xml:space="preserve">City of Eureka </t>
  </si>
  <si>
    <t xml:space="preserve">City of Ferndale </t>
  </si>
  <si>
    <t>Medium</t>
  </si>
  <si>
    <t>High</t>
  </si>
  <si>
    <t>Survivability</t>
  </si>
  <si>
    <t>Total Survivability Score</t>
  </si>
  <si>
    <t xml:space="preserve">Asset Name </t>
  </si>
  <si>
    <t xml:space="preserve">Fire Station / 911 Dispatch </t>
  </si>
  <si>
    <t>Fire Station</t>
  </si>
  <si>
    <t xml:space="preserve">Police Station </t>
  </si>
  <si>
    <t>Hospital</t>
  </si>
  <si>
    <t xml:space="preserve">Future Funding Probability </t>
  </si>
  <si>
    <t xml:space="preserve">Level of Operation </t>
  </si>
  <si>
    <t>Overall Accessibility (1-5)</t>
  </si>
  <si>
    <t>Coupled Infrastructure: Power</t>
  </si>
  <si>
    <t>Coupled Infrastructure: Water</t>
  </si>
  <si>
    <t xml:space="preserve">Coupled Infrastructure: Electricity </t>
  </si>
  <si>
    <t>Coupled Infrastructure: Communication</t>
  </si>
  <si>
    <t>Overall Dependence (1-5)</t>
  </si>
  <si>
    <t xml:space="preserve">Asset Level of Operation </t>
  </si>
  <si>
    <t xml:space="preserve">Building Construction Method </t>
  </si>
  <si>
    <t xml:space="preserve">Building Construction Material </t>
  </si>
  <si>
    <t>Remodels/Additions (Yes/No)</t>
  </si>
  <si>
    <t xml:space="preserve">Condition of Construction </t>
  </si>
  <si>
    <t>Overall Survivability (1-5)</t>
  </si>
  <si>
    <t>Yes</t>
  </si>
  <si>
    <t>Exit signs, hazardous materials signs…</t>
  </si>
  <si>
    <t>No</t>
  </si>
  <si>
    <t xml:space="preserve">High Dependence </t>
  </si>
  <si>
    <t xml:space="preserve">Medium Dependence </t>
  </si>
  <si>
    <t xml:space="preserve">Low Dependence </t>
  </si>
  <si>
    <t>Earthquake</t>
  </si>
  <si>
    <t>Tsunami</t>
  </si>
  <si>
    <t>Landslide</t>
  </si>
  <si>
    <t>Flooding</t>
  </si>
  <si>
    <t>Fire</t>
  </si>
  <si>
    <t>Total</t>
  </si>
  <si>
    <t>Logistical Priorities</t>
  </si>
  <si>
    <t>Site Hazards</t>
  </si>
  <si>
    <t>MyHazards is a tool for the general public to discover hazards in their area (earthquake, flood, liquifaction,  fire, and tsunami) and learn steps to reduce personal risk. Plugging in a California address will produce a map, which the user can then measure the approximate size of affected area. If using a different mapping tool, note that the scale/units may differ. 
Find tool at the following link: http://myhazards.caloes.ca.gov/</t>
  </si>
  <si>
    <t>Tsunamis are often triggered by large earthquakes or landslides, and for most coastal locations, there is insufficient data to determine tsunami probability  empirically. However, to determine whether or not your community is likely to be affected by a tsunami, reviewing catalogs of historic events is recommended. The following USGS resource offers records of runup observations from eyewitness accounts and wave height readings from tide gauge stations for the following regions: Hawaii, Alaska, US West Coast, US Golf Coast, US East Coast, and Puerto Rico/US Virgin Islands. These coastal zones have had tsunamis in the past; thus, they are prone to future tsunamis which can be forcasted by careful observation of tectonic plate movement elsewhere on the globe (http://walrus.wr.usgs.gov/reports/reprints/Geist_TheSea_4.pdf).
Find tool at the following link: http://walrus.wr.usgs.gov/tsunami/CIHH.html</t>
  </si>
  <si>
    <t xml:space="preserve">In scientific terms, runup refers to the vertical height a wave reaches above a reference sea level as it washes ashore. Wave height is the vertical measurement of the wave before it reaches shore. Inundation distance is the horizontal distance a tsunami reaches landward from the shoreline (http://walrus.wr.usgs.gov/tsunami/CIHH.html).
Find tools at the following links: http://www.tsunami-alarm-system.com/en/phenomenon-tsunami/phenomenon-tsunami-occurrences.html 
http://www.ngdc.noaa.gov/nndc/struts/form?t=101650&amp;s=70&amp;d=7 </t>
  </si>
  <si>
    <t>Can be dermined using various factors, such as number of casualties. 
Find tool at the following link: http://www.ngdc.noaa.gov/nndc/struts/form?t=101650&amp;s=70&amp;d=7</t>
  </si>
  <si>
    <t>Tsunamis are largely caused by shifts in tectonic plates, or earthquakes; thus, earthquakes of large magnitude are are often obvious precursors. Just 20-30 minutes following the magnatude 9.0 earthquake event of 1700 that occured along the Pasific Northwest, a tsunami struck the coast  of Japan. However,  more distant earthquakes can cause tsunamis that arrive between 1 and 10 hours after the initial shaking (http://www.tsunami.noaa.gov/warning_system_works.html).</t>
  </si>
  <si>
    <t>Seconds to Minutes</t>
  </si>
  <si>
    <t>Area Affected</t>
  </si>
  <si>
    <t>TBD</t>
  </si>
  <si>
    <t>Minutes to Hours</t>
  </si>
  <si>
    <t>Any coastal community can be affected by a tsunami. The main factor which determines the initial size of a tsunami is the amount of vertical sea floor deformation (i.e. by the earthquake or landslide that caused a distruption). Other features which influence the size of a tsunami along the coast are the shoreline and bathymetric configuration, the velocity of the sea floor deformation, the water depth near the earthquake source, and the efficiency which energy is transferred from the earth's crust to the water column (http://wcatwc.arh.noaa.gov/?page=tsunami_science).
MyHazards is a tool for the general public to discover hazards in their area (earthquake, flood, liquifaction,  fire, and tsunami) and learn steps to reduce personal risk. Typing in a California address will produce a map which the user can then measure the approximate size of affected area. If using a different mapping tool, note that the scale/units may differ. 
Find tool at the following link: http://myhazards.caloes.ca.gov/</t>
  </si>
  <si>
    <t>Square Feet</t>
  </si>
  <si>
    <t>This data base developed by NOAA allows the user to browse numerous characteristics, including cause of the tsunami, day and location, size and intensity, and the effects the tsunami had on the community. Customize your search by enerting specific parameters, or conduct a more borad-based search.
Find tool at the following link: http://www.ngdc.noaa.gov/nndc/struts/form?t=101650&amp;s=70&amp;d=7</t>
  </si>
  <si>
    <t xml:space="preserve">This database developed by NOAA allows the user to browse numerous characteristics, including duration of impact in seconds, number of sizable earthquakes that have occurred in the past. Customize your search by enerting specific parameters, or conduct a more borad-based search. 
Find tool at the following link: https://www.ngdc.noaa.gov/nndc/struts/form?t=101650&amp;s=1&amp;d=1 </t>
  </si>
  <si>
    <t xml:space="preserve">This database developed by NOAA allows the user to browse numerous characteristics, including Modified Mercalli Intensity (MMI) Scale units, of sizable earthquakes that have occurred in the past. The MMI scale depicts shaking severity. Customize your search by enerting specific parameters, or conduct a more borad-based search. 
Find tool at the following link: https://www.ngdc.noaa.gov/nndc/struts/form?t=101650&amp;s=1&amp;d=1 </t>
  </si>
  <si>
    <t xml:space="preserve">This database developed by NOAA allows the user to see the outcomes of sizable earthquakes that have occurred in the past. Customize your search by enerting specific parameters, or conduct a more borad-based search. The exact magnitude will depend on what minimum measure produces a hazard in your region.  In Humboldt County, an earthquake with a magnitude of 7 or above will cause substantial damage.
Find tool at the following link: https://www.ngdc.noaa.gov/nndc/struts/form?t=101650&amp;s=1&amp;d=1 </t>
  </si>
  <si>
    <t xml:space="preserve">Historical records are useful in predicting future catastrophic natural events. Using USGS's Online Earthquake Catalog, the user can search the earthquake archives to learn the number of earthquakes that affected the project area of interest during a particular time frame. Choose an earthquake magnitude that would cause sizable damage in your region, a time range that scales back at least 10 years, and the geographic region you are focusing on. The tool is customizable, producing accurate results that will provide you with a good idea of what could be headed your way. 
Find tool at the following link: http://earthquake.usgs.gov/earthquakes/search/ </t>
  </si>
  <si>
    <t>Landslides are most frequently triggered in periods of high rainfall. The hazard is greater in steeply-sloped areas, although slides may occur on slopes of 15 percent or less if the conditions are right. Slope steepness and underlying soils are the most important factors affecting the landslide hazard. However, surface and subsurface drainage patterns also affect the landslide hazard, and vegetation removal can increase the likelihood of a landslide. 
Earthquakes can trigger landslides on hillsides that can result in significant property damage, injury and loss of life. The only way to know for certain if you home is on an active landslide is for a geotechnical engineer to perform an assessment.
Liquefaction happens when loosely packed sandy or silty materials saturated with water are shaken hard enough to lose strength and stiffness. Liquefied soils behave like a liquid and are responsible for tremendous damage in an earthquake, causing pipes to leak, roads and airport runways to buckle, and building foundations to be damaged (http://resilience.abag.ca.gov/landslides/).</t>
  </si>
  <si>
    <t xml:space="preserve">No single scale is used, but consider using the volume of material/dubris moved in the landslide. 
Find tool at the following link: http://landslides.usgs.gov/learn/majorls.php </t>
  </si>
  <si>
    <t xml:space="preserve">Volume of Material (m^3) </t>
  </si>
  <si>
    <t>Landslides produce long-period undulations on seismograms that last 35 to 150 seconds (http://www.livescience.com/28093-landslides-seismic-detection.html).
Some landslides move at many meters per second, while others creep along at an centimeter or two a year (http://nationalgeographic.org/encyclopedia/landslide/).</t>
  </si>
  <si>
    <t>While the likelihood of debris flows begins to decline after a day or more of dry weather, some deep-seated landslides may occur days or even weeks to months after long periods of intense rainfall (https://www2.usgs.gov/faq/categories/9752/3054).</t>
  </si>
  <si>
    <t xml:space="preserve">Can be dermined using various factors, such as number of casualties or cost of damage. 
Different types of landslides can produce different damage. For more information on landslide characterization, view the following link:  http://www.ussartf.org/landslides.htm </t>
  </si>
  <si>
    <t>First, determine if the area of interest is in a floodplain. Do so at the following link: https://msc.fema.gov/portal
Once you learn if building of interest is located in a floodplain, you can use this tool to help better understand what a 100-year-flood is, and how to determine flooding probability: http://www.sciencecourseware.com/virtualriver/FloodingDemo/Files/page13.html</t>
  </si>
  <si>
    <t>With floods, a common measure of magnitude is discharge, or how much water in the stream bed is flowing past a certain point in a given period of time. For example, discharge could be given in cubic meters per second or as cubic feet per second (http://web.csulb.edu/~rodrigue/geog458558/labs/floodlab.html).</t>
  </si>
  <si>
    <t xml:space="preserve">See magnitude, above. </t>
  </si>
  <si>
    <t>Varies, refer to historical records.</t>
  </si>
  <si>
    <t>In the United States, the U.S. Geological Survey and the National Weather Service — part of the National Oceanic and Atmospheric Administration — work together to maintain flood warning systems across the country. Specifically, the USGS acts as the principal source on surface and groundwater data, and operates more than 85 percent of stream gaging stations in the U.S. The NWS uses those data and data from other sources to issue river forecasts and flood alerts (http://www.fondriest.com/environmental-measurements/environmental-monitoring-applications/flood-warning-systems/#warning).</t>
  </si>
  <si>
    <t xml:space="preserve">The United States Environmental Protection Agency Wildfires Indicators tracks the frequency, extenxt, and severity of wildfires in the United States (1984-2013/2015). Figure 1 displays wildfire frequency.
Find tool at the following link: https://www3.epa.gov/climatechange/science/indicators/ecosystems/wildfires.html </t>
  </si>
  <si>
    <t>Total burned Acreage</t>
  </si>
  <si>
    <t xml:space="preserve">The United States Environmental Protection Agency Wildfires Indicators tracks the frequency, extenxt, and severity of wildfires in the United States (1984-2013/2015). Figure 2 displays wildfire extent, and Figure 3 displays damage caused by wildfires. In addition, Figure 5 displays the extent to which wildfire severity has changed between 1984-1998 and 1999-2013 in each state.
Find tool at the following link: https://www3.epa.gov/climatechange/science/indicators/ecosystems/wildfires.html </t>
  </si>
  <si>
    <t xml:space="preserve">The 2014 Wildfire Activity Statistics Annual Report displays tables, charts, and graphs that summerize variables of California statewide wildfires (2004-2014), including: number of fires, number of acres burned, dollar damage amount, and structures destroyed (http://www.fire.ca.gov/fire_protection/fire_protection_fire_info_redbooks).
The United States Environmental Protection Agency Wildfires Indicators tracks the frequency, extenxt, and severity of wildfires in the United States (1984-2013/2015). Figure 4 displays the average annual burned acreage by state, from 1984-2013.
Find tool at the following link: https://www3.epa.gov/climatechange/science/indicators/ecosystems/wildfires.html </t>
  </si>
  <si>
    <t>Varies, refer to historical records. 
US Seasonal Drought Outlook by NOAA:
http://www.cpc.ncep.noaa.gov/products/expert_assessment/sdo_summary.php
http://www.cpc.ncep.noaa.gov/products/expert_assessment/sdo_discussion.php</t>
  </si>
  <si>
    <t xml:space="preserve">Wildfires often begin unnoticed. However, they spread quickly and can change direction and speed suddenly. A minor threat can quickly escalate to a major threat, so every second counts. Contact your local fire department, forestry service or other emergency response agencies for information on fire laws and wildfire risk.
</t>
  </si>
  <si>
    <t xml:space="preserve">Pull from historical occurences; Estimate using mapping tools </t>
  </si>
  <si>
    <t xml:space="preserve">The U.S. Drought Monitor is produced through a partnership between the National Drought Mitigation Center at the University of Nebraska-Lincoln, the United States Department of Agriculture, and the National Oceanic and Atmospheric Administration. For local details and impacts, please contact your State Climatologist or Regional Climate Center. Otherwise click on the map to view regional conditions.
Find tool at the following link: http://droughtmonitor.unl.edu/Home.aspx </t>
  </si>
  <si>
    <t>Percentage</t>
  </si>
  <si>
    <t xml:space="preserve">There are various scales that can be used to classify droughts:
-Palmer Drought Severity Index 
-CPC Soil Moisture Model 
-USGS Weekly Streamflow
-Standardized Precipitation Index
-Objective Drought Indicator Blends 
http://droughtmonitor.unl.edu/AboutUs/ClassificationScheme.aspx </t>
  </si>
  <si>
    <t>Energy Assurance Planning Toolkit: Sample worksheet for Humboldt County, CA</t>
  </si>
  <si>
    <t xml:space="preserve">Note: Tier 2 and 3 assets to be added as time and funding allow. </t>
  </si>
  <si>
    <t>NOTE: In order to maintain workbook functionality, some cells with formulas are not locked. Please only change cells with blue backgrounds.</t>
  </si>
</sst>
</file>

<file path=xl/styles.xml><?xml version="1.0" encoding="utf-8"?>
<styleSheet xmlns="http://schemas.openxmlformats.org/spreadsheetml/2006/main">
  <fonts count="13">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1"/>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b/>
      <sz val="11"/>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14">
    <xf numFmtId="0" fontId="0" fillId="0" borderId="0" xfId="0"/>
    <xf numFmtId="0" fontId="2" fillId="0" borderId="0" xfId="0" applyFont="1" applyAlignment="1">
      <alignment vertical="top"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4"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Font="1" applyAlignment="1">
      <alignment vertical="center" wrapText="1"/>
    </xf>
    <xf numFmtId="0" fontId="5" fillId="3" borderId="1" xfId="0" applyFont="1" applyFill="1" applyBorder="1" applyAlignment="1">
      <alignment horizontal="center" vertical="center" wrapText="1"/>
    </xf>
    <xf numFmtId="0" fontId="3" fillId="2" borderId="1" xfId="0" applyFont="1" applyFill="1" applyBorder="1" applyAlignment="1">
      <alignment vertical="top" wrapText="1"/>
    </xf>
    <xf numFmtId="0" fontId="0" fillId="0" borderId="0" xfId="0" applyFont="1" applyAlignment="1">
      <alignment wrapText="1"/>
    </xf>
    <xf numFmtId="0" fontId="7" fillId="0" borderId="0" xfId="0" applyFont="1" applyAlignment="1">
      <alignment vertical="top" wrapText="1"/>
    </xf>
    <xf numFmtId="0" fontId="5" fillId="0" borderId="0" xfId="0" applyFont="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wrapText="1"/>
    </xf>
    <xf numFmtId="0" fontId="5" fillId="0" borderId="0" xfId="0" applyFont="1" applyAlignment="1">
      <alignment horizontal="left" vertical="center" wrapText="1"/>
    </xf>
    <xf numFmtId="0" fontId="5" fillId="0" borderId="0" xfId="0" applyFont="1" applyAlignment="1">
      <alignment vertical="top" wrapText="1"/>
    </xf>
    <xf numFmtId="0" fontId="5" fillId="0" borderId="1" xfId="0" applyFont="1" applyBorder="1" applyAlignment="1">
      <alignment horizontal="left" vertical="center" wrapText="1"/>
    </xf>
    <xf numFmtId="0" fontId="2"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3" fillId="4" borderId="0" xfId="0" applyFont="1" applyFill="1"/>
    <xf numFmtId="0" fontId="0" fillId="4" borderId="0" xfId="0" applyFill="1"/>
    <xf numFmtId="0" fontId="0" fillId="0" borderId="0" xfId="0" applyAlignment="1">
      <alignment horizontal="left"/>
    </xf>
    <xf numFmtId="0" fontId="5" fillId="6" borderId="1" xfId="0" applyFont="1" applyFill="1" applyBorder="1" applyAlignment="1">
      <alignment horizontal="center" vertical="center" wrapText="1"/>
    </xf>
    <xf numFmtId="0" fontId="5" fillId="7" borderId="1" xfId="0" applyFont="1" applyFill="1" applyBorder="1" applyAlignment="1">
      <alignment wrapText="1"/>
    </xf>
    <xf numFmtId="0" fontId="5" fillId="7" borderId="1" xfId="0" applyFont="1" applyFill="1" applyBorder="1" applyAlignment="1">
      <alignment horizontal="left" vertical="center" wrapText="1"/>
    </xf>
    <xf numFmtId="0" fontId="3" fillId="0" borderId="0" xfId="0" applyFont="1"/>
    <xf numFmtId="0" fontId="0" fillId="0" borderId="0" xfId="0" applyAlignment="1">
      <alignment vertical="center" wrapText="1"/>
    </xf>
    <xf numFmtId="0" fontId="0" fillId="7" borderId="1" xfId="0" applyFill="1" applyBorder="1" applyAlignment="1">
      <alignment wrapText="1"/>
    </xf>
    <xf numFmtId="0" fontId="0" fillId="0" borderId="0" xfId="0" applyFill="1"/>
    <xf numFmtId="0" fontId="3" fillId="0" borderId="0" xfId="0" applyFont="1" applyFill="1" applyBorder="1"/>
    <xf numFmtId="0" fontId="0" fillId="0" borderId="0" xfId="0" applyAlignment="1"/>
    <xf numFmtId="0" fontId="9" fillId="0" borderId="0" xfId="0" applyFont="1"/>
    <xf numFmtId="0" fontId="3" fillId="0" borderId="0" xfId="0" applyFont="1" applyFill="1" applyAlignment="1">
      <alignment horizontal="left"/>
    </xf>
    <xf numFmtId="0" fontId="0" fillId="0" borderId="0" xfId="0" applyFont="1" applyFill="1" applyAlignment="1">
      <alignment horizontal="left"/>
    </xf>
    <xf numFmtId="0" fontId="0" fillId="0" borderId="0" xfId="0" applyAlignment="1">
      <alignment horizontal="left" wrapText="1"/>
    </xf>
    <xf numFmtId="0" fontId="0" fillId="0" borderId="0" xfId="0" applyFont="1" applyFill="1" applyBorder="1"/>
    <xf numFmtId="0" fontId="0" fillId="0" borderId="0" xfId="0" applyAlignment="1">
      <alignment wrapText="1"/>
    </xf>
    <xf numFmtId="0" fontId="10" fillId="0" borderId="0" xfId="0" applyFont="1" applyBorder="1"/>
    <xf numFmtId="0" fontId="11" fillId="0" borderId="0" xfId="0" applyFont="1" applyBorder="1"/>
    <xf numFmtId="0" fontId="0" fillId="0" borderId="0" xfId="0" applyBorder="1"/>
    <xf numFmtId="0" fontId="3" fillId="0" borderId="0" xfId="0" applyFont="1" applyBorder="1"/>
    <xf numFmtId="0" fontId="3" fillId="0" borderId="0" xfId="0" applyFont="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0" borderId="0" xfId="0" applyAlignment="1">
      <alignment horizontal="left" wrapText="1"/>
    </xf>
    <xf numFmtId="0" fontId="0" fillId="6" borderId="8" xfId="0" applyFill="1" applyBorder="1" applyAlignment="1">
      <alignment wrapText="1"/>
    </xf>
    <xf numFmtId="0" fontId="0" fillId="6" borderId="5" xfId="0" applyNumberFormat="1" applyFill="1" applyBorder="1" applyAlignment="1">
      <alignment wrapText="1"/>
    </xf>
    <xf numFmtId="0" fontId="0" fillId="6" borderId="8" xfId="0" applyNumberFormat="1" applyFill="1" applyBorder="1" applyAlignment="1">
      <alignment wrapText="1"/>
    </xf>
    <xf numFmtId="0" fontId="0" fillId="6" borderId="5" xfId="0" applyNumberFormat="1" applyFont="1" applyFill="1" applyBorder="1" applyAlignment="1">
      <alignment wrapText="1"/>
    </xf>
    <xf numFmtId="0" fontId="0" fillId="6" borderId="8" xfId="0" applyNumberFormat="1" applyFont="1" applyFill="1" applyBorder="1" applyAlignment="1">
      <alignment wrapText="1"/>
    </xf>
    <xf numFmtId="0" fontId="0" fillId="6" borderId="4" xfId="0" applyNumberFormat="1" applyFill="1" applyBorder="1"/>
    <xf numFmtId="0" fontId="0" fillId="6" borderId="9" xfId="0" applyNumberFormat="1" applyFill="1" applyBorder="1"/>
    <xf numFmtId="0" fontId="0" fillId="7" borderId="2" xfId="0" applyFill="1" applyBorder="1" applyAlignment="1">
      <alignment wrapText="1"/>
    </xf>
    <xf numFmtId="0" fontId="0" fillId="7" borderId="4" xfId="0" applyFill="1" applyBorder="1" applyAlignment="1">
      <alignment wrapText="1"/>
    </xf>
    <xf numFmtId="0" fontId="0" fillId="7" borderId="9" xfId="0" applyFill="1" applyBorder="1" applyAlignment="1">
      <alignment wrapText="1"/>
    </xf>
    <xf numFmtId="0" fontId="3" fillId="8" borderId="6" xfId="0" applyFont="1" applyFill="1" applyBorder="1" applyAlignment="1">
      <alignment vertical="center" wrapText="1"/>
    </xf>
    <xf numFmtId="0" fontId="12" fillId="8" borderId="6" xfId="0" applyFont="1" applyFill="1" applyBorder="1" applyAlignment="1">
      <alignment wrapText="1"/>
    </xf>
    <xf numFmtId="0" fontId="12" fillId="8" borderId="3" xfId="0" applyFont="1" applyFill="1" applyBorder="1"/>
    <xf numFmtId="0" fontId="12" fillId="8" borderId="7" xfId="0" applyFont="1" applyFill="1" applyBorder="1"/>
    <xf numFmtId="0" fontId="12" fillId="8" borderId="3" xfId="0" applyFont="1" applyFill="1" applyBorder="1" applyAlignment="1">
      <alignment wrapText="1"/>
    </xf>
    <xf numFmtId="0" fontId="12" fillId="8" borderId="7" xfId="0" applyFont="1" applyFill="1" applyBorder="1" applyAlignment="1">
      <alignment wrapText="1"/>
    </xf>
    <xf numFmtId="0" fontId="3" fillId="8" borderId="6" xfId="0" applyFont="1" applyFill="1" applyBorder="1" applyAlignment="1">
      <alignment wrapText="1"/>
    </xf>
    <xf numFmtId="0" fontId="3" fillId="8" borderId="7" xfId="0" applyFont="1" applyFill="1" applyBorder="1"/>
    <xf numFmtId="0" fontId="0" fillId="6" borderId="4" xfId="0" applyNumberFormat="1" applyFill="1" applyBorder="1" applyAlignment="1">
      <alignment wrapText="1"/>
    </xf>
    <xf numFmtId="0" fontId="3" fillId="3" borderId="6" xfId="0" applyFont="1" applyFill="1" applyBorder="1" applyAlignment="1">
      <alignment vertical="center" wrapText="1"/>
    </xf>
    <xf numFmtId="0" fontId="3" fillId="3" borderId="3" xfId="0" applyFont="1" applyFill="1" applyBorder="1" applyAlignment="1">
      <alignment vertical="center" wrapText="1"/>
    </xf>
    <xf numFmtId="0" fontId="3" fillId="3" borderId="7" xfId="0" applyFont="1" applyFill="1" applyBorder="1" applyAlignment="1">
      <alignment vertical="center" wrapText="1"/>
    </xf>
    <xf numFmtId="0" fontId="0" fillId="6" borderId="1" xfId="0" applyNumberFormat="1" applyFont="1" applyFill="1" applyBorder="1"/>
    <xf numFmtId="0" fontId="0" fillId="6" borderId="2" xfId="0" applyNumberFormat="1" applyFont="1" applyFill="1" applyBorder="1"/>
    <xf numFmtId="0" fontId="3" fillId="3" borderId="7" xfId="0" applyFont="1" applyFill="1" applyBorder="1" applyAlignment="1">
      <alignment horizontal="center" vertical="center" wrapText="1"/>
    </xf>
    <xf numFmtId="0" fontId="0" fillId="6" borderId="2" xfId="0" applyFill="1" applyBorder="1" applyAlignment="1">
      <alignment horizontal="left"/>
    </xf>
    <xf numFmtId="0" fontId="0" fillId="7" borderId="5" xfId="0" applyFont="1" applyFill="1" applyBorder="1" applyAlignment="1">
      <alignment wrapText="1"/>
    </xf>
    <xf numFmtId="0" fontId="0" fillId="7" borderId="1" xfId="0" applyFont="1" applyFill="1" applyBorder="1" applyAlignment="1">
      <alignment wrapText="1"/>
    </xf>
    <xf numFmtId="0" fontId="0" fillId="7" borderId="0" xfId="0" applyFont="1" applyFill="1" applyAlignment="1">
      <alignment wrapText="1"/>
    </xf>
    <xf numFmtId="0" fontId="0" fillId="7" borderId="4" xfId="0" applyFont="1" applyFill="1" applyBorder="1" applyAlignment="1">
      <alignment wrapText="1"/>
    </xf>
    <xf numFmtId="0" fontId="0" fillId="7" borderId="8" xfId="0" applyFont="1" applyFill="1" applyBorder="1" applyAlignment="1">
      <alignment wrapText="1"/>
    </xf>
    <xf numFmtId="0" fontId="0" fillId="7" borderId="2" xfId="0" applyFont="1" applyFill="1" applyBorder="1" applyAlignment="1">
      <alignment wrapText="1"/>
    </xf>
    <xf numFmtId="0" fontId="0" fillId="7" borderId="9" xfId="0" applyFont="1" applyFill="1" applyBorder="1" applyAlignment="1">
      <alignment wrapText="1"/>
    </xf>
    <xf numFmtId="0" fontId="0" fillId="7" borderId="5" xfId="0" applyFill="1" applyBorder="1" applyAlignment="1">
      <alignment wrapText="1"/>
    </xf>
    <xf numFmtId="0" fontId="0" fillId="0" borderId="0" xfId="0" applyFill="1" applyBorder="1" applyAlignment="1">
      <alignment horizontal="left"/>
    </xf>
    <xf numFmtId="0" fontId="0" fillId="7" borderId="4" xfId="0" applyFill="1" applyBorder="1" applyAlignment="1">
      <alignment horizontal="left"/>
    </xf>
    <xf numFmtId="0" fontId="0" fillId="7" borderId="5" xfId="0" applyFill="1" applyBorder="1" applyAlignment="1">
      <alignment horizontal="left"/>
    </xf>
    <xf numFmtId="0" fontId="0" fillId="0" borderId="0" xfId="0" applyNumberFormat="1"/>
    <xf numFmtId="0" fontId="0" fillId="0" borderId="0" xfId="0" applyNumberFormat="1" applyAlignment="1">
      <alignment wrapText="1"/>
    </xf>
    <xf numFmtId="0" fontId="0" fillId="6" borderId="1" xfId="0" applyNumberFormat="1" applyFill="1" applyBorder="1" applyAlignment="1">
      <alignment wrapText="1"/>
    </xf>
    <xf numFmtId="0" fontId="0" fillId="6" borderId="1" xfId="0" applyFont="1" applyFill="1" applyBorder="1" applyAlignment="1">
      <alignment wrapText="1"/>
    </xf>
    <xf numFmtId="0" fontId="5" fillId="0" borderId="1" xfId="0" applyFont="1" applyBorder="1" applyAlignment="1">
      <alignment horizontal="left" vertical="center" wrapText="1"/>
    </xf>
    <xf numFmtId="0" fontId="5" fillId="0" borderId="0" xfId="0" applyFont="1" applyBorder="1" applyAlignment="1">
      <alignment vertical="center" wrapText="1"/>
    </xf>
    <xf numFmtId="0" fontId="6" fillId="0" borderId="0" xfId="0" applyFont="1" applyFill="1" applyBorder="1" applyAlignment="1">
      <alignment horizontal="center" vertical="center" wrapText="1"/>
    </xf>
    <xf numFmtId="0" fontId="0" fillId="7" borderId="1" xfId="0" applyFill="1" applyBorder="1" applyProtection="1">
      <protection locked="0"/>
    </xf>
    <xf numFmtId="0" fontId="0" fillId="7" borderId="1" xfId="0" applyFont="1" applyFill="1" applyBorder="1" applyAlignment="1" applyProtection="1">
      <alignment wrapText="1"/>
      <protection locked="0"/>
    </xf>
    <xf numFmtId="0" fontId="0" fillId="0" borderId="0" xfId="0" applyProtection="1">
      <protection locked="0"/>
    </xf>
    <xf numFmtId="0" fontId="3" fillId="8" borderId="3" xfId="0" applyFont="1" applyFill="1" applyBorder="1" applyAlignment="1" applyProtection="1">
      <alignment vertical="center" wrapText="1"/>
      <protection locked="0"/>
    </xf>
    <xf numFmtId="0" fontId="3" fillId="8" borderId="7" xfId="0" applyFont="1" applyFill="1" applyBorder="1" applyAlignment="1" applyProtection="1">
      <alignment vertical="center" wrapText="1"/>
      <protection locked="0"/>
    </xf>
    <xf numFmtId="0" fontId="0" fillId="7" borderId="1" xfId="0" applyFill="1" applyBorder="1" applyAlignment="1" applyProtection="1">
      <alignment wrapText="1"/>
      <protection locked="0"/>
    </xf>
    <xf numFmtId="0" fontId="0" fillId="7" borderId="4" xfId="0" applyFill="1" applyBorder="1" applyAlignment="1" applyProtection="1">
      <alignment wrapText="1"/>
      <protection locked="0"/>
    </xf>
    <xf numFmtId="0" fontId="0" fillId="7" borderId="2" xfId="0" applyFill="1" applyBorder="1" applyAlignment="1" applyProtection="1">
      <alignment wrapText="1"/>
      <protection locked="0"/>
    </xf>
    <xf numFmtId="0" fontId="0" fillId="7" borderId="9" xfId="0" applyFill="1" applyBorder="1" applyAlignment="1" applyProtection="1">
      <alignment wrapText="1"/>
      <protection locked="0"/>
    </xf>
    <xf numFmtId="0" fontId="0" fillId="0" borderId="0" xfId="0" applyAlignment="1" applyProtection="1">
      <alignment wrapText="1"/>
      <protection locked="0"/>
    </xf>
    <xf numFmtId="0" fontId="3" fillId="8" borderId="3" xfId="0" applyFont="1" applyFill="1" applyBorder="1" applyProtection="1">
      <protection locked="0"/>
    </xf>
    <xf numFmtId="0" fontId="0" fillId="0" borderId="0" xfId="0" applyFill="1" applyBorder="1" applyAlignment="1">
      <alignment horizontal="left" wrapText="1"/>
    </xf>
    <xf numFmtId="0" fontId="3" fillId="0" borderId="4" xfId="0" applyFont="1" applyBorder="1" applyAlignment="1">
      <alignment horizontal="center"/>
    </xf>
    <xf numFmtId="0" fontId="3" fillId="0" borderId="5" xfId="0" applyFont="1" applyBorder="1" applyAlignment="1">
      <alignment horizontal="center"/>
    </xf>
    <xf numFmtId="0" fontId="3" fillId="5" borderId="0" xfId="0" applyFont="1" applyFill="1" applyAlignment="1">
      <alignment horizontal="left"/>
    </xf>
    <xf numFmtId="0" fontId="3" fillId="9" borderId="0" xfId="0" applyFont="1" applyFill="1" applyBorder="1" applyAlignment="1">
      <alignment horizontal="left"/>
    </xf>
    <xf numFmtId="0" fontId="0" fillId="0" borderId="0" xfId="0" applyAlignment="1">
      <alignment horizontal="left"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cellXfs>
  <cellStyles count="1">
    <cellStyle name="Normal" xfId="0" builtinId="0"/>
  </cellStyles>
  <dxfs count="136">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rgb="FFFFFFCC"/>
        </patternFill>
      </fill>
      <alignment horizontal="general" vertical="bottom" textRotation="0" wrapText="1" indent="0" relative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3" tint="0.79998168889431442"/>
        </patternFill>
      </fill>
      <alignment horizontal="general" vertical="bottom" textRotation="0" wrapText="1" indent="0" relative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1" tint="0.499984740745262"/>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border>
    </dxf>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top style="thin">
          <color indexed="64"/>
        </top>
        <bottom style="thin">
          <color indexed="64"/>
        </bottom>
      </border>
      <protection locked="0" hidden="0"/>
    </dxf>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3" tint="0.79998168889431442"/>
        </patternFill>
      </fill>
      <alignment horizontal="general" vertical="bottom"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3" tint="0.79998168889431442"/>
        </patternFill>
      </fill>
      <alignment horizontal="general" vertical="bottom" textRotation="0" wrapText="1" indent="0" relative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1" tint="0.499984740745262"/>
        </patternFill>
      </fill>
      <alignment horizontal="general" vertical="center" textRotation="0" wrapText="1" indent="0" relativeIndent="0" justifyLastLine="0" shrinkToFit="0" readingOrder="0"/>
      <border diagonalUp="0" diagonalDown="0" outline="0">
        <left style="thin">
          <color indexed="64"/>
        </left>
        <right style="thin">
          <color indexed="64"/>
        </right>
        <top/>
        <bottom/>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3" tint="0.79998168889431442"/>
        </patternFill>
      </fill>
      <alignment horizontal="general" vertical="bottom" textRotation="0" wrapText="1" indent="0" relative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general" vertical="center" textRotation="0" wrapText="1" indent="0" relativeIndent="0" justifyLastLine="0" shrinkToFit="0" readingOrder="0"/>
      <border diagonalUp="0" diagonalDown="0" outline="0">
        <left style="thin">
          <color indexed="64"/>
        </left>
        <right style="thin">
          <color indexed="64"/>
        </right>
        <top/>
        <bottom/>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3" tint="0.79998168889431442"/>
        </patternFill>
      </fill>
      <alignment horizontal="general" vertical="bottom" textRotation="0" wrapText="1" indent="0" relative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general" vertical="center" textRotation="0" wrapText="1" indent="0" relativeIndent="0" justifyLastLine="0" shrinkToFit="0" readingOrder="0"/>
      <border diagonalUp="0" diagonalDown="0" outline="0">
        <left style="thin">
          <color indexed="64"/>
        </left>
        <right style="thin">
          <color indexed="64"/>
        </right>
        <top/>
        <bottom/>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CCFFCC"/>
        </patternFill>
      </fill>
      <alignment horizontal="general" vertical="bottom" textRotation="0" wrapText="1" indent="0" relative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rgb="FFCCFFCC"/>
        </patternFill>
      </fill>
      <alignment horizontal="general" vertical="bottom" textRotation="0" wrapText="1" indent="0" relative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general" vertical="center" textRotation="0" wrapText="1" indent="0" relativeIndent="0" justifyLastLine="0" shrinkToFit="0" readingOrder="0"/>
      <border diagonalUp="0" diagonalDown="0" outline="0">
        <left style="thin">
          <color indexed="64"/>
        </left>
        <right style="thin">
          <color indexed="64"/>
        </right>
        <top/>
        <bottom/>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3" tint="0.79998168889431442"/>
        </patternFill>
      </fill>
      <alignment horizontal="general" vertical="bottom" textRotation="0" wrapText="1" indent="0" relative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general" vertical="center" textRotation="0" wrapText="1" indent="0" relativeIndent="0" justifyLastLine="0" shrinkToFit="0" readingOrder="0"/>
      <border diagonalUp="0" diagonalDown="0">
        <left style="thin">
          <color indexed="64"/>
        </left>
        <right style="thin">
          <color indexed="64"/>
        </right>
        <top/>
        <bottom/>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3" tint="0.79998168889431442"/>
        </patternFill>
      </fill>
      <alignment horizontal="general" vertical="bottom" textRotation="0" wrapText="1" indent="0" relative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3" tint="0.79998168889431442"/>
        </patternFill>
      </fill>
      <alignment horizontal="general" vertical="bottom" textRotation="0" wrapText="1" indent="0" relative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general" vertical="center" textRotation="0" wrapText="1" indent="0" relativeIndent="0" justifyLastLine="0" shrinkToFit="0" readingOrder="0"/>
      <border diagonalUp="0" diagonalDown="0">
        <left style="thin">
          <color indexed="64"/>
        </left>
        <right style="thin">
          <color indexed="64"/>
        </right>
        <top/>
        <bottom/>
      </border>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style="thin">
          <color indexed="64"/>
        </left>
        <right/>
        <top style="thin">
          <color indexed="64"/>
        </top>
        <bottom style="thin">
          <color indexed="64"/>
        </bottom>
      </border>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0" tint="-0.34998626667073579"/>
        </patternFill>
      </fill>
    </dxf>
    <dxf>
      <numFmt numFmtId="0" formatCode="General"/>
    </dxf>
    <dxf>
      <protection locked="0" hidden="0"/>
    </dxf>
    <dxf>
      <protection locked="0" hidden="0"/>
    </dxf>
    <dxf>
      <protection locked="0" hidden="0"/>
    </dxf>
    <dxf>
      <protection locked="0" hidden="0"/>
    </dxf>
    <dxf>
      <protection locked="0" hidden="0"/>
    </dxf>
    <dxf>
      <numFmt numFmtId="0" formatCode="General"/>
      <alignment horizontal="general" vertical="bottom" textRotation="0" wrapText="1" indent="0" relativeIndent="255" justifyLastLine="0" shrinkToFit="0" readingOrder="0"/>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3" tint="0.79998168889431442"/>
        </patternFill>
      </fill>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1" tint="0.499984740745262"/>
        </patternFill>
      </fill>
    </dxf>
    <dxf>
      <numFmt numFmtId="0" formatCode="General"/>
      <fill>
        <patternFill patternType="solid">
          <fgColor indexed="64"/>
          <bgColor rgb="FFFFFFCC"/>
        </patternFill>
      </fill>
      <border diagonalUp="0" diagonalDown="0" outline="0">
        <left style="thin">
          <color indexed="64"/>
        </left>
        <right/>
        <top style="thin">
          <color indexed="64"/>
        </top>
        <bottom style="thin">
          <color indexed="64"/>
        </bottom>
      </border>
    </dxf>
    <dxf>
      <fill>
        <patternFill patternType="solid">
          <fgColor indexed="64"/>
          <bgColor theme="3"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1" tint="0.499984740745262"/>
        </patternFill>
      </fill>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general" vertical="bottom" textRotation="0" wrapText="1" indent="0"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general"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general"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general"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general"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general"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general" vertical="bottom" textRotation="0" wrapText="1" indent="0" relative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general" vertical="bottom" textRotation="0" wrapText="1" indent="0" relative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tint="0.49998474074526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general" vertical="bottom" textRotation="0" wrapText="1" indent="0" relative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general" vertical="bottom" textRotation="0"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CC"/>
        </patternFill>
      </fill>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tint="0.499984740745262"/>
        </patternFill>
      </fill>
      <border diagonalUp="0" diagonalDown="0" outline="0">
        <left style="thin">
          <color indexed="64"/>
        </left>
        <right style="thin">
          <color indexed="64"/>
        </right>
        <top/>
        <bottom/>
      </border>
    </dxf>
  </dxfs>
  <tableStyles count="0" defaultTableStyle="TableStyleMedium9" defaultPivotStyle="PivotStyleLight16"/>
  <colors>
    <mruColors>
      <color rgb="FFFFFFCC"/>
      <color rgb="FF38884D"/>
      <color rgb="FFCCFFCC"/>
      <color rgb="FFFFFF66"/>
      <color rgb="FF6049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371475</xdr:colOff>
      <xdr:row>4</xdr:row>
      <xdr:rowOff>123825</xdr:rowOff>
    </xdr:from>
    <xdr:to>
      <xdr:col>8</xdr:col>
      <xdr:colOff>171450</xdr:colOff>
      <xdr:row>24</xdr:row>
      <xdr:rowOff>66675</xdr:rowOff>
    </xdr:to>
    <xdr:sp macro="" textlink="">
      <xdr:nvSpPr>
        <xdr:cNvPr id="2" name="TextBox 1"/>
        <xdr:cNvSpPr txBox="1"/>
      </xdr:nvSpPr>
      <xdr:spPr>
        <a:xfrm>
          <a:off x="371475" y="885825"/>
          <a:ext cx="4676775" cy="3752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This toolkit</a:t>
          </a:r>
          <a:r>
            <a:rPr lang="en-US" sz="1100" baseline="0"/>
            <a:t> is designed to help with Energy Assurance Planning (EAP) for a region of interest.  Each sheet contains information and instructions for filling out the tables. More details on the general EAP process can be found in the companion document </a:t>
          </a:r>
          <a:r>
            <a:rPr lang="en-US" sz="1100" i="1">
              <a:solidFill>
                <a:schemeClr val="dk1"/>
              </a:solidFill>
              <a:latin typeface="+mn-lt"/>
              <a:ea typeface="+mn-ea"/>
              <a:cs typeface="+mn-cs"/>
            </a:rPr>
            <a:t>Site Resilience and Energy Assessment Process for Key Assets .</a:t>
          </a:r>
          <a:r>
            <a:rPr lang="en-US" sz="1100" i="1" baseline="0">
              <a:solidFill>
                <a:schemeClr val="dk1"/>
              </a:solidFill>
              <a:latin typeface="+mn-lt"/>
              <a:ea typeface="+mn-ea"/>
              <a:cs typeface="+mn-cs"/>
            </a:rPr>
            <a:t> </a:t>
          </a:r>
          <a:r>
            <a:rPr lang="en-US" sz="1100" i="0" baseline="0">
              <a:solidFill>
                <a:schemeClr val="dk1"/>
              </a:solidFill>
              <a:latin typeface="+mn-lt"/>
              <a:ea typeface="+mn-ea"/>
              <a:cs typeface="+mn-cs"/>
            </a:rPr>
            <a:t>Please contact the Redwood Coast Energy Authority for a copy. </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latin typeface="+mn-lt"/>
              <a:ea typeface="+mn-ea"/>
              <a:cs typeface="+mn-cs"/>
            </a:rPr>
            <a:t>This toolkit contains two primary sections; the first identifies and characterizes natural hazards inside an area of interest.</a:t>
          </a:r>
          <a:r>
            <a:rPr lang="en-US" sz="1100" b="0" i="0" baseline="0">
              <a:solidFill>
                <a:schemeClr val="dk1"/>
              </a:solidFill>
              <a:latin typeface="+mn-lt"/>
              <a:ea typeface="+mn-ea"/>
              <a:cs typeface="+mn-cs"/>
            </a:rPr>
            <a:t> T</a:t>
          </a:r>
          <a:r>
            <a:rPr lang="en-US" sz="1100" b="0" i="0">
              <a:solidFill>
                <a:schemeClr val="dk1"/>
              </a:solidFill>
              <a:latin typeface="+mn-lt"/>
              <a:ea typeface="+mn-ea"/>
              <a:cs typeface="+mn-cs"/>
            </a:rPr>
            <a:t>he second section is used to identify and prioritize key assets.</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dk1"/>
              </a:solidFill>
              <a:latin typeface="+mn-lt"/>
              <a:ea typeface="+mn-ea"/>
              <a:cs typeface="+mn-cs"/>
            </a:rPr>
            <a:t>This</a:t>
          </a:r>
          <a:r>
            <a:rPr lang="en-US" sz="1100" i="0" baseline="0">
              <a:solidFill>
                <a:schemeClr val="dk1"/>
              </a:solidFill>
              <a:latin typeface="+mn-lt"/>
              <a:ea typeface="+mn-ea"/>
              <a:cs typeface="+mn-cs"/>
            </a:rPr>
            <a:t> document is a work in progress for Humboldt County. Missing entries are the result of insufficient data, and will be addressed as funding arises.  </a:t>
          </a: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latin typeface="+mn-lt"/>
              <a:ea typeface="+mn-ea"/>
              <a:cs typeface="+mn-cs"/>
            </a:rPr>
            <a:t>- December 2016</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111128</xdr:colOff>
      <xdr:row>11</xdr:row>
      <xdr:rowOff>42333</xdr:rowOff>
    </xdr:from>
    <xdr:to>
      <xdr:col>5</xdr:col>
      <xdr:colOff>2106083</xdr:colOff>
      <xdr:row>19</xdr:row>
      <xdr:rowOff>390524</xdr:rowOff>
    </xdr:to>
    <xdr:sp macro="" textlink="">
      <xdr:nvSpPr>
        <xdr:cNvPr id="2" name="TextBox 1"/>
        <xdr:cNvSpPr txBox="1"/>
      </xdr:nvSpPr>
      <xdr:spPr>
        <a:xfrm>
          <a:off x="5111753" y="423333"/>
          <a:ext cx="3280830" cy="7072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Although an asset may be safe itself, it can become physically isolated from the served community. Some isolating factors include flooded roadways, damaged levees, unsafe bridges, buckled roads, roadside fires and heavy smoke, fallen trees and structures, ruptured gas lines, sinkholes, chemical releases, traffic jams and abandoned vehicles, and tsunami debris. For each asset, identify potential obstacles between it and the served community</a:t>
          </a:r>
          <a:r>
            <a:rPr lang="en-US" sz="1100" baseline="0">
              <a:solidFill>
                <a:schemeClr val="dk1"/>
              </a:solidFill>
              <a:latin typeface="+mn-lt"/>
              <a:ea typeface="+mn-ea"/>
              <a:cs typeface="+mn-cs"/>
            </a:rPr>
            <a:t> in the Isolating Factors column.</a:t>
          </a:r>
        </a:p>
        <a:p>
          <a:endParaRPr lang="en-US" sz="1100" b="1" baseline="0">
            <a:solidFill>
              <a:schemeClr val="dk1"/>
            </a:solidFill>
            <a:latin typeface="+mn-lt"/>
            <a:ea typeface="+mn-ea"/>
            <a:cs typeface="+mn-cs"/>
          </a:endParaRPr>
        </a:p>
        <a:p>
          <a:r>
            <a:rPr lang="en-US" sz="1100" b="0" baseline="0">
              <a:solidFill>
                <a:schemeClr val="dk1"/>
              </a:solidFill>
              <a:latin typeface="+mn-lt"/>
              <a:ea typeface="+mn-ea"/>
              <a:cs typeface="+mn-cs"/>
            </a:rPr>
            <a:t>In the Level of Operation column select a value from the dropdown menu given the Isolating Factors using the scale below.</a:t>
          </a:r>
          <a:endParaRPr lang="en-US" sz="1100" b="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High: </a:t>
          </a:r>
          <a:r>
            <a:rPr lang="en-US" sz="1100">
              <a:solidFill>
                <a:schemeClr val="dk1"/>
              </a:solidFill>
              <a:latin typeface="+mn-lt"/>
              <a:ea typeface="+mn-ea"/>
              <a:cs typeface="+mn-cs"/>
            </a:rPr>
            <a:t>asset can operate autonomously, the majority of key staff live near the asset, most or all field sites are easy to reach through major routes, bridges, overpasses, and infrastructure are minimal or in excellent condition along all major access routes. </a:t>
          </a:r>
        </a:p>
        <a:p>
          <a:r>
            <a:rPr lang="en-US" sz="1100">
              <a:solidFill>
                <a:schemeClr val="dk1"/>
              </a:solidFill>
              <a:latin typeface="+mn-lt"/>
              <a:ea typeface="+mn-ea"/>
              <a:cs typeface="+mn-cs"/>
            </a:rPr>
            <a:t> </a:t>
          </a:r>
        </a:p>
        <a:p>
          <a:r>
            <a:rPr lang="en-US" sz="1100" b="1">
              <a:solidFill>
                <a:schemeClr val="dk1"/>
              </a:solidFill>
              <a:latin typeface="+mn-lt"/>
              <a:ea typeface="+mn-ea"/>
              <a:cs typeface="+mn-cs"/>
            </a:rPr>
            <a:t>Medium: </a:t>
          </a:r>
          <a:r>
            <a:rPr lang="en-US" sz="1100">
              <a:solidFill>
                <a:schemeClr val="dk1"/>
              </a:solidFill>
              <a:latin typeface="+mn-lt"/>
              <a:ea typeface="+mn-ea"/>
              <a:cs typeface="+mn-cs"/>
            </a:rPr>
            <a:t>asset has some degree of autonomous operation, a sufficient number of key personnel have realistic access to headquarters and at least half of their field territory, most critical access routes are likely to remain open following an event, and good alternatives routes exist. </a:t>
          </a:r>
        </a:p>
        <a:p>
          <a:endParaRPr lang="en-US" sz="1100">
            <a:solidFill>
              <a:schemeClr val="dk1"/>
            </a:solidFill>
            <a:latin typeface="+mn-lt"/>
            <a:ea typeface="+mn-ea"/>
            <a:cs typeface="+mn-cs"/>
          </a:endParaRPr>
        </a:p>
        <a:p>
          <a:r>
            <a:rPr lang="en-US" b="1"/>
            <a:t>Low: </a:t>
          </a:r>
          <a:r>
            <a:rPr lang="en-US"/>
            <a:t>asset has no autonomous operation, key personnel are likely to be cut off from headquarters and field operations, major routes are likely blocked by damaged infrastructure, and limited alternative routes exist.</a:t>
          </a:r>
        </a:p>
        <a:p>
          <a:endParaRPr lang="en-US"/>
        </a:p>
        <a:p>
          <a:r>
            <a:rPr lang="en-US"/>
            <a:t>In the Overall Accessibility choose</a:t>
          </a:r>
          <a:r>
            <a:rPr lang="en-US" baseline="0"/>
            <a:t> a score from 1 to 5 given the isolating factors and Levels of Operation. 1 indicates low levels of Accessibility and 5 indicates high levels of Accessibility. </a:t>
          </a:r>
        </a:p>
        <a:p>
          <a:endParaRPr lang="en-US" baseline="0"/>
        </a:p>
        <a:p>
          <a:r>
            <a:rPr lang="en-US" sz="1100">
              <a:solidFill>
                <a:schemeClr val="dk1"/>
              </a:solidFill>
              <a:latin typeface="+mn-lt"/>
              <a:ea typeface="+mn-ea"/>
              <a:cs typeface="+mn-cs"/>
            </a:rPr>
            <a:t>Results</a:t>
          </a:r>
          <a:r>
            <a:rPr lang="en-US" sz="1100" baseline="0">
              <a:solidFill>
                <a:schemeClr val="dk1"/>
              </a:solidFill>
              <a:latin typeface="+mn-lt"/>
              <a:ea typeface="+mn-ea"/>
              <a:cs typeface="+mn-cs"/>
            </a:rPr>
            <a:t> are summarized in the "</a:t>
          </a:r>
          <a:r>
            <a:rPr lang="en-US" sz="1100" i="1" baseline="0">
              <a:solidFill>
                <a:schemeClr val="dk1"/>
              </a:solidFill>
              <a:latin typeface="+mn-lt"/>
              <a:ea typeface="+mn-ea"/>
              <a:cs typeface="+mn-cs"/>
            </a:rPr>
            <a:t>Key Asset Summary Table</a:t>
          </a:r>
          <a:r>
            <a:rPr lang="en-US" sz="1100" i="0" baseline="0">
              <a:solidFill>
                <a:schemeClr val="dk1"/>
              </a:solidFill>
              <a:latin typeface="+mn-lt"/>
              <a:ea typeface="+mn-ea"/>
              <a:cs typeface="+mn-cs"/>
            </a:rPr>
            <a:t>" sheet</a:t>
          </a:r>
          <a:r>
            <a:rPr lang="en-US"/>
            <a:t> </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1010708</xdr:colOff>
      <xdr:row>0</xdr:row>
      <xdr:rowOff>0</xdr:rowOff>
    </xdr:from>
    <xdr:to>
      <xdr:col>7</xdr:col>
      <xdr:colOff>0</xdr:colOff>
      <xdr:row>10</xdr:row>
      <xdr:rowOff>179916</xdr:rowOff>
    </xdr:to>
    <xdr:sp macro="" textlink="">
      <xdr:nvSpPr>
        <xdr:cNvPr id="2" name="TextBox 1"/>
        <xdr:cNvSpPr txBox="1"/>
      </xdr:nvSpPr>
      <xdr:spPr>
        <a:xfrm>
          <a:off x="4693708" y="0"/>
          <a:ext cx="4863042" cy="2074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b="1" u="sng">
              <a:solidFill>
                <a:schemeClr val="dk1"/>
              </a:solidFill>
              <a:latin typeface="+mn-lt"/>
              <a:ea typeface="+mn-ea"/>
              <a:cs typeface="+mn-cs"/>
            </a:rPr>
            <a:t>Asset Level</a:t>
          </a:r>
          <a:r>
            <a:rPr lang="en-US" sz="1000" b="1" u="sng" baseline="0">
              <a:solidFill>
                <a:schemeClr val="dk1"/>
              </a:solidFill>
              <a:latin typeface="+mn-lt"/>
              <a:ea typeface="+mn-ea"/>
              <a:cs typeface="+mn-cs"/>
            </a:rPr>
            <a:t> of Operation</a:t>
          </a:r>
          <a:endParaRPr lang="en-US" sz="1000">
            <a:solidFill>
              <a:schemeClr val="dk1"/>
            </a:solidFill>
            <a:latin typeface="+mn-lt"/>
            <a:ea typeface="+mn-ea"/>
            <a:cs typeface="+mn-cs"/>
          </a:endParaRPr>
        </a:p>
        <a:p>
          <a:r>
            <a:rPr lang="en-US" sz="1000" b="1">
              <a:solidFill>
                <a:schemeClr val="dk1"/>
              </a:solidFill>
              <a:latin typeface="+mn-lt"/>
              <a:ea typeface="+mn-ea"/>
              <a:cs typeface="+mn-cs"/>
            </a:rPr>
            <a:t>High: </a:t>
          </a:r>
          <a:r>
            <a:rPr lang="en-US" sz="1000">
              <a:solidFill>
                <a:schemeClr val="dk1"/>
              </a:solidFill>
              <a:latin typeface="+mn-lt"/>
              <a:ea typeface="+mn-ea"/>
              <a:cs typeface="+mn-cs"/>
            </a:rPr>
            <a:t>asset has minimal or no dependence on coupled infrastructure, infrastructure is well maintained and service recovery is historically quick, alternative infrastructure is readily available.</a:t>
          </a:r>
        </a:p>
        <a:p>
          <a:r>
            <a:rPr lang="en-US" sz="1000" b="1">
              <a:solidFill>
                <a:schemeClr val="dk1"/>
              </a:solidFill>
              <a:latin typeface="+mn-lt"/>
              <a:ea typeface="+mn-ea"/>
              <a:cs typeface="+mn-cs"/>
            </a:rPr>
            <a:t>Medium: </a:t>
          </a:r>
          <a:r>
            <a:rPr lang="en-US" sz="1000">
              <a:solidFill>
                <a:schemeClr val="dk1"/>
              </a:solidFill>
              <a:latin typeface="+mn-lt"/>
              <a:ea typeface="+mn-ea"/>
              <a:cs typeface="+mn-cs"/>
            </a:rPr>
            <a:t>asset is dependent on some coupled infrastructure, services are typically restored in an acceptable period, some infrastructure is dated but properly maintained, infrastructure is generally a priority to restore.  </a:t>
          </a:r>
        </a:p>
        <a:p>
          <a:r>
            <a:rPr lang="en-US" sz="1000" b="1">
              <a:solidFill>
                <a:schemeClr val="dk1"/>
              </a:solidFill>
              <a:latin typeface="+mn-lt"/>
              <a:ea typeface="+mn-ea"/>
              <a:cs typeface="+mn-cs"/>
            </a:rPr>
            <a:t>Low: </a:t>
          </a:r>
          <a:r>
            <a:rPr lang="en-US" sz="1000">
              <a:solidFill>
                <a:schemeClr val="dk1"/>
              </a:solidFill>
              <a:latin typeface="+mn-lt"/>
              <a:ea typeface="+mn-ea"/>
              <a:cs typeface="+mn-cs"/>
            </a:rPr>
            <a:t>asset relies on numerous coupled infrastructure, subject to long delays for recovery, relies on dated or poorly maintained services with untrained or unavailable staff, no alternatives are readily available. </a:t>
          </a:r>
        </a:p>
        <a:p>
          <a:r>
            <a:rPr lang="en-US" sz="1000" b="1">
              <a:solidFill>
                <a:schemeClr val="dk1"/>
              </a:solidFill>
              <a:latin typeface="+mn-lt"/>
              <a:ea typeface="+mn-ea"/>
              <a:cs typeface="+mn-cs"/>
            </a:rPr>
            <a:t>Overall Dependence</a:t>
          </a:r>
          <a:r>
            <a:rPr lang="en-US" sz="1000">
              <a:solidFill>
                <a:schemeClr val="dk1"/>
              </a:solidFill>
              <a:latin typeface="+mn-lt"/>
              <a:ea typeface="+mn-ea"/>
              <a:cs typeface="+mn-cs"/>
            </a:rPr>
            <a:t>: Choose a score</a:t>
          </a:r>
          <a:r>
            <a:rPr lang="en-US" sz="1000" baseline="0">
              <a:solidFill>
                <a:schemeClr val="dk1"/>
              </a:solidFill>
              <a:latin typeface="+mn-lt"/>
              <a:ea typeface="+mn-ea"/>
              <a:cs typeface="+mn-cs"/>
            </a:rPr>
            <a:t> from the dropdown menu, 1 being highly dependent on Coupled Infrastructure and 5 being  independent of Coupled Infrastructure.</a:t>
          </a:r>
          <a:endParaRPr lang="en-US" sz="1000">
            <a:solidFill>
              <a:schemeClr val="dk1"/>
            </a:solidFill>
            <a:latin typeface="+mn-lt"/>
            <a:ea typeface="+mn-ea"/>
            <a:cs typeface="+mn-cs"/>
          </a:endParaRPr>
        </a:p>
        <a:p>
          <a:endParaRPr lang="en-US" sz="1000"/>
        </a:p>
      </xdr:txBody>
    </xdr:sp>
    <xdr:clientData/>
  </xdr:twoCellAnchor>
  <xdr:twoCellAnchor>
    <xdr:from>
      <xdr:col>0</xdr:col>
      <xdr:colOff>31749</xdr:colOff>
      <xdr:row>0</xdr:row>
      <xdr:rowOff>31749</xdr:rowOff>
    </xdr:from>
    <xdr:to>
      <xdr:col>1</xdr:col>
      <xdr:colOff>963083</xdr:colOff>
      <xdr:row>10</xdr:row>
      <xdr:rowOff>169333</xdr:rowOff>
    </xdr:to>
    <xdr:sp macro="" textlink="">
      <xdr:nvSpPr>
        <xdr:cNvPr id="3" name="TextBox 2"/>
        <xdr:cNvSpPr txBox="1"/>
      </xdr:nvSpPr>
      <xdr:spPr>
        <a:xfrm>
          <a:off x="31749" y="31749"/>
          <a:ext cx="2349501" cy="2032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solidFill>
                <a:schemeClr val="dk1"/>
              </a:solidFill>
              <a:latin typeface="+mn-lt"/>
              <a:ea typeface="+mn-ea"/>
              <a:cs typeface="+mn-cs"/>
            </a:rPr>
            <a:t>While some assets can stand alone and still function, most require additional services to fully function. For example, sites typically need some form of utility service such as power, water, electricity, and communications. This dependence is called “coupled infrastructure”, where an asset is considered unable to operate well or for extended periods unless other assets are intact and available.  Choose a value</a:t>
          </a:r>
          <a:r>
            <a:rPr lang="en-US" sz="1000" baseline="0">
              <a:solidFill>
                <a:schemeClr val="dk1"/>
              </a:solidFill>
              <a:latin typeface="+mn-lt"/>
              <a:ea typeface="+mn-ea"/>
              <a:cs typeface="+mn-cs"/>
            </a:rPr>
            <a:t> from the dropdown menu for dependence on Couple Infrastructure.</a:t>
          </a:r>
          <a:endParaRPr lang="en-US" sz="1000">
            <a:solidFill>
              <a:schemeClr val="dk1"/>
            </a:solidFill>
            <a:latin typeface="+mn-lt"/>
            <a:ea typeface="+mn-ea"/>
            <a:cs typeface="+mn-cs"/>
          </a:endParaRPr>
        </a:p>
      </xdr:txBody>
    </xdr:sp>
    <xdr:clientData/>
  </xdr:twoCellAnchor>
  <xdr:twoCellAnchor>
    <xdr:from>
      <xdr:col>1</xdr:col>
      <xdr:colOff>963083</xdr:colOff>
      <xdr:row>0</xdr:row>
      <xdr:rowOff>25400</xdr:rowOff>
    </xdr:from>
    <xdr:to>
      <xdr:col>3</xdr:col>
      <xdr:colOff>1005417</xdr:colOff>
      <xdr:row>10</xdr:row>
      <xdr:rowOff>179916</xdr:rowOff>
    </xdr:to>
    <xdr:sp macro="" textlink="">
      <xdr:nvSpPr>
        <xdr:cNvPr id="4" name="TextBox 3"/>
        <xdr:cNvSpPr txBox="1"/>
      </xdr:nvSpPr>
      <xdr:spPr>
        <a:xfrm>
          <a:off x="2381250" y="25400"/>
          <a:ext cx="2307167" cy="2048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b="1" u="sng"/>
            <a:t>Inter-dependence Among </a:t>
          </a:r>
          <a:br>
            <a:rPr lang="en-US" sz="1000" b="1" u="sng"/>
          </a:br>
          <a:r>
            <a:rPr lang="en-US" sz="1000" b="1" u="sng"/>
            <a:t>Coupled Infrastructure</a:t>
          </a:r>
          <a:endParaRPr lang="en-US" sz="1000" baseline="0"/>
        </a:p>
        <a:p>
          <a:pPr algn="l"/>
          <a:r>
            <a:rPr lang="en-US" sz="1000" b="1"/>
            <a:t>High Dependence:</a:t>
          </a:r>
          <a:r>
            <a:rPr lang="en-US" sz="1000" b="1" baseline="0"/>
            <a:t> </a:t>
          </a:r>
          <a:r>
            <a:rPr lang="en-US" sz="1000">
              <a:solidFill>
                <a:schemeClr val="dk1"/>
              </a:solidFill>
              <a:latin typeface="+mn-lt"/>
              <a:ea typeface="+mn-ea"/>
              <a:cs typeface="+mn-cs"/>
            </a:rPr>
            <a:t>Coupled</a:t>
          </a:r>
          <a:r>
            <a:rPr lang="en-US" sz="1000" baseline="0">
              <a:solidFill>
                <a:schemeClr val="dk1"/>
              </a:solidFill>
              <a:latin typeface="+mn-lt"/>
              <a:ea typeface="+mn-ea"/>
              <a:cs typeface="+mn-cs"/>
            </a:rPr>
            <a:t> infrastructure relies on numerous other functions or infrastructure.</a:t>
          </a:r>
          <a:endParaRPr lang="en-US" sz="1000" baseline="0"/>
        </a:p>
        <a:p>
          <a:pPr algn="l"/>
          <a:r>
            <a:rPr lang="en-US" sz="1000" b="1" baseline="0"/>
            <a:t>Medium Dependence: </a:t>
          </a:r>
          <a:r>
            <a:rPr lang="en-US" sz="1000">
              <a:solidFill>
                <a:schemeClr val="dk1"/>
              </a:solidFill>
              <a:latin typeface="+mn-lt"/>
              <a:ea typeface="+mn-ea"/>
              <a:cs typeface="+mn-cs"/>
            </a:rPr>
            <a:t>Coupled</a:t>
          </a:r>
          <a:r>
            <a:rPr lang="en-US" sz="1000" baseline="0">
              <a:solidFill>
                <a:schemeClr val="dk1"/>
              </a:solidFill>
              <a:latin typeface="+mn-lt"/>
              <a:ea typeface="+mn-ea"/>
              <a:cs typeface="+mn-cs"/>
            </a:rPr>
            <a:t> infrastructure can operate with minimal reliance on other functions or infrastructure.  </a:t>
          </a:r>
          <a:r>
            <a:rPr lang="en-US" sz="1000" baseline="0"/>
            <a:t> </a:t>
          </a:r>
        </a:p>
        <a:p>
          <a:pPr algn="l"/>
          <a:r>
            <a:rPr lang="en-US" sz="1000" b="1" baseline="0"/>
            <a:t>Low Dependence: </a:t>
          </a:r>
          <a:r>
            <a:rPr lang="en-US" sz="1000"/>
            <a:t>Coupled</a:t>
          </a:r>
          <a:r>
            <a:rPr lang="en-US" sz="1000" baseline="0"/>
            <a:t> infrastructure provides very reliable service to the asset.</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9525</xdr:rowOff>
    </xdr:from>
    <xdr:to>
      <xdr:col>5</xdr:col>
      <xdr:colOff>847725</xdr:colOff>
      <xdr:row>13</xdr:row>
      <xdr:rowOff>95250</xdr:rowOff>
    </xdr:to>
    <xdr:sp macro="" textlink="">
      <xdr:nvSpPr>
        <xdr:cNvPr id="2" name="TextBox 1"/>
        <xdr:cNvSpPr txBox="1"/>
      </xdr:nvSpPr>
      <xdr:spPr>
        <a:xfrm>
          <a:off x="0" y="2105025"/>
          <a:ext cx="9305925" cy="145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a:t>
          </a:r>
          <a:r>
            <a:rPr lang="en-US" sz="1100" b="0" i="0">
              <a:solidFill>
                <a:schemeClr val="dk1"/>
              </a:solidFill>
              <a:latin typeface="+mn-lt"/>
              <a:ea typeface="+mn-ea"/>
              <a:cs typeface="+mn-cs"/>
            </a:rPr>
            <a:t>The</a:t>
          </a:r>
          <a:r>
            <a:rPr lang="en-US" sz="1100" b="0" i="0" baseline="0">
              <a:solidFill>
                <a:schemeClr val="dk1"/>
              </a:solidFill>
              <a:latin typeface="+mn-lt"/>
              <a:ea typeface="+mn-ea"/>
              <a:cs typeface="+mn-cs"/>
            </a:rPr>
            <a:t> purpose of this</a:t>
          </a:r>
          <a:r>
            <a:rPr lang="en-US" sz="1100" b="0" i="0">
              <a:solidFill>
                <a:schemeClr val="dk1"/>
              </a:solidFill>
              <a:latin typeface="+mn-lt"/>
              <a:ea typeface="+mn-ea"/>
              <a:cs typeface="+mn-cs"/>
            </a:rPr>
            <a:t> </a:t>
          </a:r>
          <a:r>
            <a:rPr lang="en-US" sz="1100" b="0" i="0" baseline="0">
              <a:solidFill>
                <a:schemeClr val="dk1"/>
              </a:solidFill>
              <a:latin typeface="+mn-lt"/>
              <a:ea typeface="+mn-ea"/>
              <a:cs typeface="+mn-cs"/>
            </a:rPr>
            <a:t>section </a:t>
          </a:r>
          <a:r>
            <a:rPr lang="en-US" sz="1100" b="0" i="0">
              <a:solidFill>
                <a:schemeClr val="dk1"/>
              </a:solidFill>
              <a:latin typeface="+mn-lt"/>
              <a:ea typeface="+mn-ea"/>
              <a:cs typeface="+mn-cs"/>
            </a:rPr>
            <a:t>is to help </a:t>
          </a:r>
          <a:r>
            <a:rPr lang="en-US" sz="1100" b="0" i="0" baseline="0">
              <a:solidFill>
                <a:schemeClr val="dk1"/>
              </a:solidFill>
              <a:latin typeface="+mn-lt"/>
              <a:ea typeface="+mn-ea"/>
              <a:cs typeface="+mn-cs"/>
            </a:rPr>
            <a:t> ch</a:t>
          </a:r>
          <a:r>
            <a:rPr lang="en-US" sz="1100" b="0" i="0">
              <a:solidFill>
                <a:schemeClr val="dk1"/>
              </a:solidFill>
              <a:latin typeface="+mn-lt"/>
              <a:ea typeface="+mn-ea"/>
              <a:cs typeface="+mn-cs"/>
            </a:rPr>
            <a:t>aracterize</a:t>
          </a:r>
          <a:r>
            <a:rPr lang="en-US" sz="1100" b="0" i="0" baseline="0">
              <a:solidFill>
                <a:schemeClr val="dk1"/>
              </a:solidFill>
              <a:latin typeface="+mn-lt"/>
              <a:ea typeface="+mn-ea"/>
              <a:cs typeface="+mn-cs"/>
            </a:rPr>
            <a:t> and prioritize</a:t>
          </a:r>
          <a:r>
            <a:rPr lang="en-US" sz="1100" b="0" i="0">
              <a:solidFill>
                <a:schemeClr val="dk1"/>
              </a:solidFill>
              <a:latin typeface="+mn-lt"/>
              <a:ea typeface="+mn-ea"/>
              <a:cs typeface="+mn-cs"/>
            </a:rPr>
            <a:t> hazards in an</a:t>
          </a:r>
          <a:r>
            <a:rPr lang="en-US" sz="1100" b="0" i="0" baseline="0">
              <a:solidFill>
                <a:schemeClr val="dk1"/>
              </a:solidFill>
              <a:latin typeface="+mn-lt"/>
              <a:ea typeface="+mn-ea"/>
              <a:cs typeface="+mn-cs"/>
            </a:rPr>
            <a:t> area of interest. This information will aid in developing an energy assurance plan. Note that </a:t>
          </a:r>
          <a:r>
            <a:rPr lang="en-US" sz="1100" b="0" i="0">
              <a:solidFill>
                <a:schemeClr val="dk1"/>
              </a:solidFill>
              <a:latin typeface="+mn-lt"/>
              <a:ea typeface="+mn-ea"/>
              <a:cs typeface="+mn-cs"/>
            </a:rPr>
            <a:t>not all hazards</a:t>
          </a:r>
          <a:r>
            <a:rPr lang="en-US" sz="1100" b="0" i="0" baseline="0">
              <a:solidFill>
                <a:schemeClr val="dk1"/>
              </a:solidFill>
              <a:latin typeface="+mn-lt"/>
              <a:ea typeface="+mn-ea"/>
              <a:cs typeface="+mn-cs"/>
            </a:rPr>
            <a:t> and characteristics apply to all areas.</a:t>
          </a:r>
          <a:endParaRPr lang="en-US" sz="1100" b="0" i="0" u="none" strike="noStrike">
            <a:ln>
              <a:noFill/>
            </a:ln>
            <a:solidFill>
              <a:schemeClr val="dk1"/>
            </a:solidFill>
            <a:latin typeface="+mn-lt"/>
            <a:ea typeface="+mn-ea"/>
            <a:cs typeface="+mn-cs"/>
          </a:endParaRPr>
        </a:p>
        <a:p>
          <a:endParaRPr lang="en-US" sz="1100" b="0" i="0" u="none" strike="noStrike">
            <a:ln>
              <a:noFill/>
            </a:ln>
            <a:solidFill>
              <a:schemeClr val="dk1"/>
            </a:solidFill>
            <a:latin typeface="+mn-lt"/>
            <a:ea typeface="+mn-ea"/>
            <a:cs typeface="+mn-cs"/>
          </a:endParaRPr>
        </a:p>
        <a:p>
          <a:r>
            <a:rPr lang="en-US" sz="1100" b="0" i="0" u="none" strike="noStrike">
              <a:ln>
                <a:noFill/>
              </a:ln>
              <a:solidFill>
                <a:schemeClr val="dk1"/>
              </a:solidFill>
              <a:latin typeface="+mn-lt"/>
              <a:ea typeface="+mn-ea"/>
              <a:cs typeface="+mn-cs"/>
            </a:rPr>
            <a:t>-Navigate to the </a:t>
          </a:r>
          <a:r>
            <a:rPr lang="en-US" sz="1100" b="0" i="1" u="none" strike="noStrike">
              <a:ln>
                <a:noFill/>
              </a:ln>
              <a:solidFill>
                <a:schemeClr val="dk1"/>
              </a:solidFill>
              <a:latin typeface="+mn-lt"/>
              <a:ea typeface="+mn-ea"/>
              <a:cs typeface="+mn-cs"/>
            </a:rPr>
            <a:t>'Regional</a:t>
          </a:r>
          <a:r>
            <a:rPr lang="en-US" sz="1100" b="0" i="1" u="none" strike="noStrike" baseline="0">
              <a:ln>
                <a:noFill/>
              </a:ln>
              <a:solidFill>
                <a:schemeClr val="dk1"/>
              </a:solidFill>
              <a:latin typeface="+mn-lt"/>
              <a:ea typeface="+mn-ea"/>
              <a:cs typeface="+mn-cs"/>
            </a:rPr>
            <a:t> </a:t>
          </a:r>
          <a:r>
            <a:rPr lang="en-US" sz="1100" b="0" i="1" u="none" strike="noStrike">
              <a:ln>
                <a:noFill/>
              </a:ln>
              <a:solidFill>
                <a:schemeClr val="dk1"/>
              </a:solidFill>
              <a:latin typeface="+mn-lt"/>
              <a:ea typeface="+mn-ea"/>
              <a:cs typeface="+mn-cs"/>
            </a:rPr>
            <a:t>Hazards</a:t>
          </a:r>
          <a:r>
            <a:rPr lang="en-US" sz="1100" b="0" i="0" u="none" strike="noStrike">
              <a:ln>
                <a:noFill/>
              </a:ln>
              <a:solidFill>
                <a:schemeClr val="dk1"/>
              </a:solidFill>
              <a:latin typeface="+mn-lt"/>
              <a:ea typeface="+mn-ea"/>
              <a:cs typeface="+mn-cs"/>
            </a:rPr>
            <a:t>' sheet and click the +/- boxes to expand/collapse different hazard tables.</a:t>
          </a:r>
          <a:r>
            <a:rPr lang="en-US">
              <a:ln>
                <a:noFill/>
              </a:ln>
            </a:rPr>
            <a:t> </a:t>
          </a:r>
        </a:p>
        <a:p>
          <a:r>
            <a:rPr lang="en-US" sz="1100" b="0" i="0" u="none" strike="noStrike">
              <a:ln>
                <a:noFill/>
              </a:ln>
              <a:solidFill>
                <a:schemeClr val="dk1"/>
              </a:solidFill>
              <a:latin typeface="+mn-lt"/>
              <a:ea typeface="+mn-ea"/>
              <a:cs typeface="+mn-cs"/>
            </a:rPr>
            <a:t>-Using the resources provided in the EAP  Process</a:t>
          </a:r>
          <a:r>
            <a:rPr lang="en-US" sz="1100" b="0" i="0" u="none" strike="noStrike" baseline="0">
              <a:ln>
                <a:noFill/>
              </a:ln>
              <a:solidFill>
                <a:schemeClr val="dk1"/>
              </a:solidFill>
              <a:latin typeface="+mn-lt"/>
              <a:ea typeface="+mn-ea"/>
              <a:cs typeface="+mn-cs"/>
            </a:rPr>
            <a:t> </a:t>
          </a:r>
          <a:r>
            <a:rPr lang="en-US" sz="1100" b="0" i="0" u="none" strike="noStrike">
              <a:ln>
                <a:noFill/>
              </a:ln>
              <a:solidFill>
                <a:schemeClr val="dk1"/>
              </a:solidFill>
              <a:latin typeface="+mn-lt"/>
              <a:ea typeface="+mn-ea"/>
              <a:cs typeface="+mn-cs"/>
            </a:rPr>
            <a:t>report (see "About</a:t>
          </a:r>
          <a:r>
            <a:rPr lang="en-US" sz="1100" b="0" i="0" u="none" strike="noStrike" baseline="0">
              <a:ln>
                <a:noFill/>
              </a:ln>
              <a:solidFill>
                <a:schemeClr val="dk1"/>
              </a:solidFill>
              <a:latin typeface="+mn-lt"/>
              <a:ea typeface="+mn-ea"/>
              <a:cs typeface="+mn-cs"/>
            </a:rPr>
            <a:t> tab") </a:t>
          </a:r>
          <a:r>
            <a:rPr lang="en-US" sz="1100" b="0" i="0" u="none" strike="noStrike">
              <a:ln>
                <a:noFill/>
              </a:ln>
              <a:solidFill>
                <a:schemeClr val="dk1"/>
              </a:solidFill>
              <a:latin typeface="+mn-lt"/>
              <a:ea typeface="+mn-ea"/>
              <a:cs typeface="+mn-cs"/>
            </a:rPr>
            <a:t>and information from historical occurrences of natural hazards in your area, populate the blue </a:t>
          </a:r>
          <a:r>
            <a:rPr lang="en-US" sz="1100" b="0" i="1" u="none" strike="noStrike">
              <a:ln>
                <a:noFill/>
              </a:ln>
              <a:solidFill>
                <a:schemeClr val="dk1"/>
              </a:solidFill>
              <a:latin typeface="+mn-lt"/>
              <a:ea typeface="+mn-ea"/>
              <a:cs typeface="+mn-cs"/>
            </a:rPr>
            <a:t>'Value</a:t>
          </a:r>
          <a:r>
            <a:rPr lang="en-US" sz="1100" b="0" i="0" u="none" strike="noStrike">
              <a:ln>
                <a:noFill/>
              </a:ln>
              <a:solidFill>
                <a:schemeClr val="dk1"/>
              </a:solidFill>
              <a:latin typeface="+mn-lt"/>
              <a:ea typeface="+mn-ea"/>
              <a:cs typeface="+mn-cs"/>
            </a:rPr>
            <a:t>' column in each table.</a:t>
          </a:r>
          <a:r>
            <a:rPr lang="en-US">
              <a:ln>
                <a:noFill/>
              </a:ln>
            </a:rPr>
            <a:t> </a:t>
          </a:r>
        </a:p>
        <a:p>
          <a:r>
            <a:rPr lang="en-US" sz="1100" b="0" i="0" u="none" strike="noStrike">
              <a:ln>
                <a:noFill/>
              </a:ln>
              <a:solidFill>
                <a:schemeClr val="dk1"/>
              </a:solidFill>
              <a:latin typeface="+mn-lt"/>
              <a:ea typeface="+mn-ea"/>
              <a:cs typeface="+mn-cs"/>
            </a:rPr>
            <a:t>-The information you add to blue '</a:t>
          </a:r>
          <a:r>
            <a:rPr lang="en-US" sz="1100" b="0" i="1" u="none" strike="noStrike">
              <a:ln>
                <a:noFill/>
              </a:ln>
              <a:solidFill>
                <a:schemeClr val="dk1"/>
              </a:solidFill>
              <a:latin typeface="+mn-lt"/>
              <a:ea typeface="+mn-ea"/>
              <a:cs typeface="+mn-cs"/>
            </a:rPr>
            <a:t>Value</a:t>
          </a:r>
          <a:r>
            <a:rPr lang="en-US" sz="1100" b="0" i="0" u="none" strike="noStrike">
              <a:ln>
                <a:noFill/>
              </a:ln>
              <a:solidFill>
                <a:schemeClr val="dk1"/>
              </a:solidFill>
              <a:latin typeface="+mn-lt"/>
              <a:ea typeface="+mn-ea"/>
              <a:cs typeface="+mn-cs"/>
            </a:rPr>
            <a:t>' cells will auto populate the </a:t>
          </a:r>
          <a:r>
            <a:rPr lang="en-US" sz="1100" b="0" i="1" u="none" strike="noStrike">
              <a:ln>
                <a:noFill/>
              </a:ln>
              <a:solidFill>
                <a:schemeClr val="dk1"/>
              </a:solidFill>
              <a:latin typeface="+mn-lt"/>
              <a:ea typeface="+mn-ea"/>
              <a:cs typeface="+mn-cs"/>
            </a:rPr>
            <a:t>'Characterization Summary Table</a:t>
          </a:r>
          <a:r>
            <a:rPr lang="en-US" sz="1100" b="0" i="0" u="none" strike="noStrike">
              <a:ln>
                <a:noFill/>
              </a:ln>
              <a:solidFill>
                <a:schemeClr val="dk1"/>
              </a:solidFill>
              <a:latin typeface="+mn-lt"/>
              <a:ea typeface="+mn-ea"/>
              <a:cs typeface="+mn-cs"/>
            </a:rPr>
            <a:t>' sheet.</a:t>
          </a:r>
          <a:r>
            <a:rPr lang="en-US">
              <a:ln>
                <a:noFill/>
              </a:ln>
            </a:rPr>
            <a:t> </a:t>
          </a:r>
        </a:p>
        <a:p>
          <a:r>
            <a:rPr lang="en-US" sz="1100" b="0" i="0" u="none" strike="noStrike">
              <a:ln>
                <a:noFill/>
              </a:ln>
              <a:solidFill>
                <a:schemeClr val="dk1"/>
              </a:solidFill>
              <a:latin typeface="+mn-lt"/>
              <a:ea typeface="+mn-ea"/>
              <a:cs typeface="+mn-cs"/>
            </a:rPr>
            <a:t>-Review the </a:t>
          </a:r>
          <a:r>
            <a:rPr lang="en-US" sz="1100" b="0" i="1" u="none" strike="noStrike">
              <a:ln>
                <a:noFill/>
              </a:ln>
              <a:solidFill>
                <a:schemeClr val="dk1"/>
              </a:solidFill>
              <a:latin typeface="+mn-lt"/>
              <a:ea typeface="+mn-ea"/>
              <a:cs typeface="+mn-cs"/>
            </a:rPr>
            <a:t>'Characterization Summary Table</a:t>
          </a:r>
          <a:r>
            <a:rPr lang="en-US" sz="1100" b="0" i="0" u="none" strike="noStrike">
              <a:ln>
                <a:noFill/>
              </a:ln>
              <a:solidFill>
                <a:schemeClr val="dk1"/>
              </a:solidFill>
              <a:latin typeface="+mn-lt"/>
              <a:ea typeface="+mn-ea"/>
              <a:cs typeface="+mn-cs"/>
            </a:rPr>
            <a:t>' to determine which natural hazards will most affect your area of interest.</a:t>
          </a:r>
          <a:r>
            <a:rPr lang="en-US">
              <a:ln>
                <a:noFill/>
              </a:ln>
            </a:rPr>
            <a:t> </a:t>
          </a:r>
        </a:p>
      </xdr:txBody>
    </xdr:sp>
    <xdr:clientData/>
  </xdr:twoCellAnchor>
  <xdr:twoCellAnchor>
    <xdr:from>
      <xdr:col>0</xdr:col>
      <xdr:colOff>30688</xdr:colOff>
      <xdr:row>15</xdr:row>
      <xdr:rowOff>18002</xdr:rowOff>
    </xdr:from>
    <xdr:to>
      <xdr:col>5</xdr:col>
      <xdr:colOff>800099</xdr:colOff>
      <xdr:row>34</xdr:row>
      <xdr:rowOff>0</xdr:rowOff>
    </xdr:to>
    <xdr:sp macro="" textlink="">
      <xdr:nvSpPr>
        <xdr:cNvPr id="3" name="TextBox 2"/>
        <xdr:cNvSpPr txBox="1"/>
      </xdr:nvSpPr>
      <xdr:spPr>
        <a:xfrm>
          <a:off x="30688" y="3866102"/>
          <a:ext cx="9227611" cy="3611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Key assets provide or support the basic services necessary for civil operation before, during, and after an emergency. The purpose of this section</a:t>
          </a:r>
          <a:r>
            <a:rPr lang="en-US" sz="1100" baseline="0">
              <a:solidFill>
                <a:schemeClr val="dk1"/>
              </a:solidFill>
              <a:latin typeface="+mn-lt"/>
              <a:ea typeface="+mn-ea"/>
              <a:cs typeface="+mn-cs"/>
            </a:rPr>
            <a:t> is to determine which assets should be considered high priority by using a scoring system. Each sheet contains instructions for filling it out.  Results from each sheet are summarized in the </a:t>
          </a:r>
          <a:r>
            <a:rPr lang="en-US" sz="1100" i="1" baseline="0">
              <a:solidFill>
                <a:schemeClr val="dk1"/>
              </a:solidFill>
              <a:latin typeface="+mn-lt"/>
              <a:ea typeface="+mn-ea"/>
              <a:cs typeface="+mn-cs"/>
            </a:rPr>
            <a:t>Key Asset Summary Table </a:t>
          </a:r>
          <a:r>
            <a:rPr lang="en-US" sz="1100" baseline="0">
              <a:solidFill>
                <a:schemeClr val="dk1"/>
              </a:solidFill>
              <a:latin typeface="+mn-lt"/>
              <a:ea typeface="+mn-ea"/>
              <a:cs typeface="+mn-cs"/>
            </a:rPr>
            <a:t>sheet.</a:t>
          </a: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For project teams of small size, and for those that are pressed for time, a great </a:t>
          </a:r>
          <a:r>
            <a:rPr lang="en-US" sz="1100" baseline="0">
              <a:solidFill>
                <a:schemeClr val="dk1"/>
              </a:solidFill>
              <a:latin typeface="+mn-lt"/>
              <a:ea typeface="+mn-ea"/>
              <a:cs typeface="+mn-cs"/>
            </a:rPr>
            <a:t> first </a:t>
          </a:r>
          <a:r>
            <a:rPr lang="en-US" sz="1100">
              <a:solidFill>
                <a:schemeClr val="dk1"/>
              </a:solidFill>
              <a:latin typeface="+mn-lt"/>
              <a:ea typeface="+mn-ea"/>
              <a:cs typeface="+mn-cs"/>
            </a:rPr>
            <a:t>step</a:t>
          </a:r>
          <a:r>
            <a:rPr lang="en-US" sz="1100" baseline="0">
              <a:solidFill>
                <a:schemeClr val="dk1"/>
              </a:solidFill>
              <a:latin typeface="+mn-lt"/>
              <a:ea typeface="+mn-ea"/>
              <a:cs typeface="+mn-cs"/>
            </a:rPr>
            <a:t> is</a:t>
          </a:r>
          <a:r>
            <a:rPr lang="en-US" sz="1100">
              <a:solidFill>
                <a:schemeClr val="dk1"/>
              </a:solidFill>
              <a:latin typeface="+mn-lt"/>
              <a:ea typeface="+mn-ea"/>
              <a:cs typeface="+mn-cs"/>
            </a:rPr>
            <a:t> to complete</a:t>
          </a:r>
          <a:r>
            <a:rPr lang="en-US" sz="1100" baseline="0">
              <a:solidFill>
                <a:schemeClr val="dk1"/>
              </a:solidFill>
              <a:latin typeface="+mn-lt"/>
              <a:ea typeface="+mn-ea"/>
              <a:cs typeface="+mn-cs"/>
            </a:rPr>
            <a:t> the </a:t>
          </a:r>
          <a:r>
            <a:rPr lang="en-US" sz="1100" i="1">
              <a:solidFill>
                <a:schemeClr val="dk1"/>
              </a:solidFill>
              <a:latin typeface="+mn-lt"/>
              <a:ea typeface="+mn-ea"/>
              <a:cs typeface="+mn-cs"/>
            </a:rPr>
            <a:t>Logistical Priorities</a:t>
          </a:r>
          <a:r>
            <a:rPr lang="en-US" sz="1100">
              <a:solidFill>
                <a:schemeClr val="dk1"/>
              </a:solidFill>
              <a:latin typeface="+mn-lt"/>
              <a:ea typeface="+mn-ea"/>
              <a:cs typeface="+mn-cs"/>
            </a:rPr>
            <a:t>, </a:t>
          </a:r>
          <a:r>
            <a:rPr lang="en-US" sz="1100" i="1">
              <a:solidFill>
                <a:schemeClr val="dk1"/>
              </a:solidFill>
              <a:latin typeface="+mn-lt"/>
              <a:ea typeface="+mn-ea"/>
              <a:cs typeface="+mn-cs"/>
            </a:rPr>
            <a:t>Site Hazards,</a:t>
          </a:r>
          <a:r>
            <a:rPr lang="en-US" sz="1100" baseline="0">
              <a:solidFill>
                <a:schemeClr val="dk1"/>
              </a:solidFill>
              <a:latin typeface="+mn-lt"/>
              <a:ea typeface="+mn-ea"/>
              <a:cs typeface="+mn-cs"/>
            </a:rPr>
            <a:t> and </a:t>
          </a:r>
          <a:r>
            <a:rPr lang="en-US" sz="1100" i="1" baseline="0">
              <a:solidFill>
                <a:schemeClr val="dk1"/>
              </a:solidFill>
              <a:latin typeface="+mn-lt"/>
              <a:ea typeface="+mn-ea"/>
              <a:cs typeface="+mn-cs"/>
            </a:rPr>
            <a:t>Funding</a:t>
          </a:r>
          <a:r>
            <a:rPr lang="en-US" sz="1100" baseline="0">
              <a:solidFill>
                <a:schemeClr val="dk1"/>
              </a:solidFill>
              <a:latin typeface="+mn-lt"/>
              <a:ea typeface="+mn-ea"/>
              <a:cs typeface="+mn-cs"/>
            </a:rPr>
            <a:t> tabs</a:t>
          </a:r>
          <a:r>
            <a:rPr lang="en-US" sz="1100">
              <a:solidFill>
                <a:schemeClr val="dk1"/>
              </a:solidFill>
              <a:latin typeface="+mn-lt"/>
              <a:ea typeface="+mn-ea"/>
              <a:cs typeface="+mn-cs"/>
            </a:rPr>
            <a:t> after </a:t>
          </a:r>
          <a:r>
            <a:rPr lang="en-US" sz="1100" baseline="0">
              <a:solidFill>
                <a:schemeClr val="dk1"/>
              </a:solidFill>
              <a:latin typeface="+mn-lt"/>
              <a:ea typeface="+mn-ea"/>
              <a:cs typeface="+mn-cs"/>
            </a:rPr>
            <a:t> identifying regional </a:t>
          </a:r>
          <a:r>
            <a:rPr lang="en-US" sz="1100">
              <a:solidFill>
                <a:schemeClr val="dk1"/>
              </a:solidFill>
              <a:latin typeface="+mn-lt"/>
              <a:ea typeface="+mn-ea"/>
              <a:cs typeface="+mn-cs"/>
            </a:rPr>
            <a:t>natural hazards. Then determine what funding may be available for</a:t>
          </a:r>
          <a:r>
            <a:rPr lang="en-US" sz="1100" baseline="0">
              <a:solidFill>
                <a:schemeClr val="dk1"/>
              </a:solidFill>
              <a:latin typeface="+mn-lt"/>
              <a:ea typeface="+mn-ea"/>
              <a:cs typeface="+mn-cs"/>
            </a:rPr>
            <a:t> the most critical assets. </a:t>
          </a:r>
          <a:r>
            <a:rPr lang="en-US"/>
            <a:t> </a:t>
          </a:r>
        </a:p>
        <a:p>
          <a:endParaRPr lang="en-US" sz="1100">
            <a:solidFill>
              <a:schemeClr val="dk1"/>
            </a:solidFill>
            <a:latin typeface="+mn-lt"/>
            <a:ea typeface="+mn-ea"/>
            <a:cs typeface="+mn-cs"/>
          </a:endParaRPr>
        </a:p>
        <a:p>
          <a:r>
            <a:rPr lang="en-US" sz="1100">
              <a:solidFill>
                <a:schemeClr val="dk1"/>
              </a:solidFill>
              <a:latin typeface="+mn-lt"/>
              <a:ea typeface="+mn-ea"/>
              <a:cs typeface="+mn-cs"/>
            </a:rPr>
            <a:t>-Navigate to the </a:t>
          </a:r>
          <a:r>
            <a:rPr lang="en-US" sz="1100" i="1">
              <a:solidFill>
                <a:schemeClr val="dk1"/>
              </a:solidFill>
              <a:latin typeface="+mn-lt"/>
              <a:ea typeface="+mn-ea"/>
              <a:cs typeface="+mn-cs"/>
            </a:rPr>
            <a:t>'Identify Assets</a:t>
          </a:r>
          <a:r>
            <a:rPr lang="en-US" sz="1100">
              <a:solidFill>
                <a:schemeClr val="dk1"/>
              </a:solidFill>
              <a:latin typeface="+mn-lt"/>
              <a:ea typeface="+mn-ea"/>
              <a:cs typeface="+mn-cs"/>
            </a:rPr>
            <a:t>' Excel sheet and populate the blue cells, using the list of suggested key facilities and infrastructure as a guide.</a:t>
          </a:r>
        </a:p>
        <a:p>
          <a:r>
            <a:rPr lang="en-US" sz="1100">
              <a:solidFill>
                <a:schemeClr val="dk1"/>
              </a:solidFill>
              <a:latin typeface="+mn-lt"/>
              <a:ea typeface="+mn-ea"/>
              <a:cs typeface="+mn-cs"/>
            </a:rPr>
            <a:t>-Populate the following Tables by navigating between the Excel sheets:</a:t>
          </a:r>
        </a:p>
        <a:p>
          <a:r>
            <a:rPr lang="en-US" sz="1100">
              <a:solidFill>
                <a:schemeClr val="dk1"/>
              </a:solidFill>
              <a:latin typeface="+mn-lt"/>
              <a:ea typeface="+mn-ea"/>
              <a:cs typeface="+mn-cs"/>
            </a:rPr>
            <a:t>       </a:t>
          </a:r>
          <a:r>
            <a:rPr lang="en-US" sz="1100" i="1">
              <a:solidFill>
                <a:schemeClr val="dk1"/>
              </a:solidFill>
              <a:latin typeface="+mn-lt"/>
              <a:ea typeface="+mn-ea"/>
              <a:cs typeface="+mn-cs"/>
            </a:rPr>
            <a:t>Logistical Priorities </a:t>
          </a:r>
          <a:r>
            <a:rPr lang="en-US" sz="1100">
              <a:solidFill>
                <a:schemeClr val="dk1"/>
              </a:solidFill>
              <a:latin typeface="+mn-lt"/>
              <a:ea typeface="+mn-ea"/>
              <a:cs typeface="+mn-cs"/>
            </a:rPr>
            <a:t>- logistical priorities identify those assets that are essential to human safety and restoring communities</a:t>
          </a:r>
        </a:p>
        <a:p>
          <a:r>
            <a:rPr lang="en-US" sz="1100" i="1" baseline="0">
              <a:solidFill>
                <a:schemeClr val="dk1"/>
              </a:solidFill>
              <a:latin typeface="+mn-lt"/>
              <a:ea typeface="+mn-ea"/>
              <a:cs typeface="+mn-cs"/>
            </a:rPr>
            <a:t>       </a:t>
          </a:r>
          <a:r>
            <a:rPr lang="en-US" sz="1100" i="1">
              <a:solidFill>
                <a:schemeClr val="dk1"/>
              </a:solidFill>
              <a:latin typeface="+mn-lt"/>
              <a:ea typeface="+mn-ea"/>
              <a:cs typeface="+mn-cs"/>
            </a:rPr>
            <a:t>Funding </a:t>
          </a:r>
          <a:r>
            <a:rPr lang="en-US" sz="1100">
              <a:solidFill>
                <a:schemeClr val="dk1"/>
              </a:solidFill>
              <a:latin typeface="+mn-lt"/>
              <a:ea typeface="+mn-ea"/>
              <a:cs typeface="+mn-cs"/>
            </a:rPr>
            <a:t>- funding often enables a site to move up in priority</a:t>
          </a:r>
        </a:p>
        <a:p>
          <a:pPr marL="0" marR="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effectLst/>
              <a:latin typeface="+mn-lt"/>
              <a:ea typeface="+mn-ea"/>
              <a:cs typeface="+mn-cs"/>
            </a:rPr>
            <a:t>       Site Hazards - </a:t>
          </a:r>
          <a:r>
            <a:rPr lang="en-US" sz="1100">
              <a:solidFill>
                <a:schemeClr val="dk1"/>
              </a:solidFill>
              <a:effectLst/>
              <a:latin typeface="+mn-lt"/>
              <a:ea typeface="+mn-ea"/>
              <a:cs typeface="+mn-cs"/>
            </a:rPr>
            <a:t>    Rank</a:t>
          </a:r>
          <a:r>
            <a:rPr lang="en-US" sz="1100" baseline="0">
              <a:solidFill>
                <a:schemeClr val="dk1"/>
              </a:solidFill>
              <a:effectLst/>
              <a:latin typeface="+mn-lt"/>
              <a:ea typeface="+mn-ea"/>
              <a:cs typeface="+mn-cs"/>
            </a:rPr>
            <a:t> asset susceptibility to various hazards </a:t>
          </a:r>
          <a:endParaRPr lang="en-US" sz="1100">
            <a:solidFill>
              <a:srgbClr val="FF0000"/>
            </a:solidFill>
            <a:latin typeface="+mn-lt"/>
            <a:ea typeface="+mn-ea"/>
            <a:cs typeface="+mn-cs"/>
          </a:endParaRPr>
        </a:p>
        <a:p>
          <a:r>
            <a:rPr lang="en-US" sz="1100">
              <a:solidFill>
                <a:schemeClr val="dk1"/>
              </a:solidFill>
              <a:latin typeface="+mn-lt"/>
              <a:ea typeface="+mn-ea"/>
              <a:cs typeface="+mn-cs"/>
            </a:rPr>
            <a:t>       </a:t>
          </a:r>
          <a:r>
            <a:rPr lang="en-US" sz="1100" i="1">
              <a:solidFill>
                <a:schemeClr val="dk1"/>
              </a:solidFill>
              <a:latin typeface="+mn-lt"/>
              <a:ea typeface="+mn-ea"/>
              <a:cs typeface="+mn-cs"/>
            </a:rPr>
            <a:t>Survivability</a:t>
          </a:r>
          <a:r>
            <a:rPr lang="en-US" sz="1100">
              <a:solidFill>
                <a:schemeClr val="dk1"/>
              </a:solidFill>
              <a:latin typeface="+mn-lt"/>
              <a:ea typeface="+mn-ea"/>
              <a:cs typeface="+mn-cs"/>
            </a:rPr>
            <a:t> - assess</a:t>
          </a:r>
          <a:r>
            <a:rPr lang="en-US" sz="1100" baseline="0">
              <a:solidFill>
                <a:schemeClr val="dk1"/>
              </a:solidFill>
              <a:latin typeface="+mn-lt"/>
              <a:ea typeface="+mn-ea"/>
              <a:cs typeface="+mn-cs"/>
            </a:rPr>
            <a:t> the </a:t>
          </a:r>
          <a:r>
            <a:rPr lang="en-US" sz="1100">
              <a:solidFill>
                <a:schemeClr val="dk1"/>
              </a:solidFill>
              <a:latin typeface="+mn-lt"/>
              <a:ea typeface="+mn-ea"/>
              <a:cs typeface="+mn-cs"/>
            </a:rPr>
            <a:t>safety, reliability,</a:t>
          </a:r>
          <a:r>
            <a:rPr lang="en-US" sz="1100" baseline="0">
              <a:solidFill>
                <a:schemeClr val="dk1"/>
              </a:solidFill>
              <a:latin typeface="+mn-lt"/>
              <a:ea typeface="+mn-ea"/>
              <a:cs typeface="+mn-cs"/>
            </a:rPr>
            <a:t> accessibility, and security  of an asset</a:t>
          </a:r>
          <a:r>
            <a:rPr lang="en-US" sz="1100">
              <a:solidFill>
                <a:schemeClr val="dk1"/>
              </a:solidFill>
              <a:latin typeface="+mn-lt"/>
              <a:ea typeface="+mn-ea"/>
              <a:cs typeface="+mn-cs"/>
            </a:rPr>
            <a:t> </a:t>
          </a:r>
        </a:p>
        <a:p>
          <a:r>
            <a:rPr lang="en-US" sz="1100">
              <a:solidFill>
                <a:schemeClr val="dk1"/>
              </a:solidFill>
              <a:latin typeface="+mn-lt"/>
              <a:ea typeface="+mn-ea"/>
              <a:cs typeface="+mn-cs"/>
            </a:rPr>
            <a:t>       </a:t>
          </a:r>
          <a:r>
            <a:rPr lang="en-US" sz="1100" i="1">
              <a:solidFill>
                <a:schemeClr val="dk1"/>
              </a:solidFill>
              <a:latin typeface="+mn-lt"/>
              <a:ea typeface="+mn-ea"/>
              <a:cs typeface="+mn-cs"/>
            </a:rPr>
            <a:t>Accessibility </a:t>
          </a:r>
          <a:r>
            <a:rPr lang="en-US" sz="1100">
              <a:solidFill>
                <a:schemeClr val="dk1"/>
              </a:solidFill>
              <a:latin typeface="+mn-lt"/>
              <a:ea typeface="+mn-ea"/>
              <a:cs typeface="+mn-cs"/>
            </a:rPr>
            <a:t>- accessibility identifies potential obstacles between assets and the served community</a:t>
          </a:r>
        </a:p>
        <a:p>
          <a:r>
            <a:rPr lang="en-US" sz="1100">
              <a:solidFill>
                <a:schemeClr val="dk1"/>
              </a:solidFill>
              <a:latin typeface="+mn-lt"/>
              <a:ea typeface="+mn-ea"/>
              <a:cs typeface="+mn-cs"/>
            </a:rPr>
            <a:t>      </a:t>
          </a:r>
          <a:r>
            <a:rPr lang="en-US" sz="1100" i="1">
              <a:solidFill>
                <a:schemeClr val="dk1"/>
              </a:solidFill>
              <a:latin typeface="+mn-lt"/>
              <a:ea typeface="+mn-ea"/>
              <a:cs typeface="+mn-cs"/>
            </a:rPr>
            <a:t> Dependence </a:t>
          </a:r>
          <a:r>
            <a:rPr lang="en-US" sz="1100">
              <a:solidFill>
                <a:schemeClr val="dk1"/>
              </a:solidFill>
              <a:latin typeface="+mn-lt"/>
              <a:ea typeface="+mn-ea"/>
              <a:cs typeface="+mn-cs"/>
            </a:rPr>
            <a:t>- identifies the assets most likely to survive potential disasters, and which assets may</a:t>
          </a:r>
          <a:r>
            <a:rPr lang="en-US" sz="1100" baseline="0">
              <a:solidFill>
                <a:schemeClr val="dk1"/>
              </a:solidFill>
              <a:latin typeface="+mn-lt"/>
              <a:ea typeface="+mn-ea"/>
              <a:cs typeface="+mn-cs"/>
            </a:rPr>
            <a:t> be un</a:t>
          </a:r>
          <a:r>
            <a:rPr lang="en-US" sz="1100">
              <a:solidFill>
                <a:schemeClr val="dk1"/>
              </a:solidFill>
              <a:latin typeface="+mn-lt"/>
              <a:ea typeface="+mn-ea"/>
              <a:cs typeface="+mn-cs"/>
            </a:rPr>
            <a:t>available during or</a:t>
          </a:r>
          <a:r>
            <a:rPr lang="en-US" sz="1100" baseline="0">
              <a:solidFill>
                <a:schemeClr val="dk1"/>
              </a:solidFill>
              <a:latin typeface="+mn-lt"/>
              <a:ea typeface="+mn-ea"/>
              <a:cs typeface="+mn-cs"/>
            </a:rPr>
            <a:t> </a:t>
          </a:r>
          <a:r>
            <a:rPr lang="en-US" sz="1100">
              <a:solidFill>
                <a:schemeClr val="dk1"/>
              </a:solidFill>
              <a:latin typeface="+mn-lt"/>
              <a:ea typeface="+mn-ea"/>
              <a:cs typeface="+mn-cs"/>
            </a:rPr>
            <a:t>following an event</a:t>
          </a:r>
        </a:p>
        <a:p>
          <a:r>
            <a:rPr lang="en-US" sz="1100">
              <a:solidFill>
                <a:schemeClr val="dk1"/>
              </a:solidFill>
              <a:latin typeface="+mn-lt"/>
              <a:ea typeface="+mn-ea"/>
              <a:cs typeface="+mn-cs"/>
            </a:rPr>
            <a:t>-Review the </a:t>
          </a:r>
          <a:r>
            <a:rPr lang="en-US" sz="1100" i="1">
              <a:solidFill>
                <a:schemeClr val="dk1"/>
              </a:solidFill>
              <a:latin typeface="+mn-lt"/>
              <a:ea typeface="+mn-ea"/>
              <a:cs typeface="+mn-cs"/>
            </a:rPr>
            <a:t>'Key Asset Summary Table</a:t>
          </a:r>
          <a:r>
            <a:rPr lang="en-US" sz="1100">
              <a:solidFill>
                <a:schemeClr val="dk1"/>
              </a:solidFill>
              <a:latin typeface="+mn-lt"/>
              <a:ea typeface="+mn-ea"/>
              <a:cs typeface="+mn-cs"/>
            </a:rPr>
            <a:t>' to determine which assets are scored the highest. The assets with the highest scores will be high priority for your area of interest.</a:t>
          </a:r>
        </a:p>
        <a:p>
          <a:endParaRPr lang="en-US" sz="1100">
            <a:ln>
              <a:noFill/>
            </a:ln>
          </a:endParaRPr>
        </a:p>
      </xdr:txBody>
    </xdr:sp>
    <xdr:clientData/>
  </xdr:twoCellAnchor>
  <xdr:twoCellAnchor>
    <xdr:from>
      <xdr:col>0</xdr:col>
      <xdr:colOff>67234</xdr:colOff>
      <xdr:row>1</xdr:row>
      <xdr:rowOff>0</xdr:rowOff>
    </xdr:from>
    <xdr:to>
      <xdr:col>3</xdr:col>
      <xdr:colOff>504824</xdr:colOff>
      <xdr:row>5</xdr:row>
      <xdr:rowOff>161925</xdr:rowOff>
    </xdr:to>
    <xdr:sp macro="" textlink="">
      <xdr:nvSpPr>
        <xdr:cNvPr id="4" name="TextBox 3"/>
        <xdr:cNvSpPr txBox="1"/>
      </xdr:nvSpPr>
      <xdr:spPr>
        <a:xfrm>
          <a:off x="67234" y="190500"/>
          <a:ext cx="6371665"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latin typeface="+mn-lt"/>
              <a:ea typeface="+mn-ea"/>
              <a:cs typeface="+mn-cs"/>
            </a:rPr>
            <a:t>Quick Start</a:t>
          </a:r>
          <a:endParaRPr lang="en-US" sz="1100">
            <a:solidFill>
              <a:schemeClr val="dk1"/>
            </a:solidFill>
            <a:latin typeface="+mn-lt"/>
            <a:ea typeface="+mn-ea"/>
            <a:cs typeface="+mn-cs"/>
          </a:endParaRPr>
        </a:p>
        <a:p>
          <a:r>
            <a:rPr lang="en-US" sz="1100">
              <a:solidFill>
                <a:schemeClr val="dk1"/>
              </a:solidFill>
              <a:latin typeface="+mn-lt"/>
              <a:ea typeface="+mn-ea"/>
              <a:cs typeface="+mn-cs"/>
            </a:rPr>
            <a:t>For a quick assessment, and/or when data are unavailable, complete the following sheets: </a:t>
          </a:r>
          <a:r>
            <a:rPr lang="en-US" sz="1100" i="1">
              <a:solidFill>
                <a:schemeClr val="dk1"/>
              </a:solidFill>
              <a:latin typeface="+mn-lt"/>
              <a:ea typeface="+mn-ea"/>
              <a:cs typeface="+mn-cs"/>
            </a:rPr>
            <a:t>Identify Assets</a:t>
          </a:r>
          <a:r>
            <a:rPr lang="en-US" sz="1100">
              <a:solidFill>
                <a:schemeClr val="dk1"/>
              </a:solidFill>
              <a:latin typeface="+mn-lt"/>
              <a:ea typeface="+mn-ea"/>
              <a:cs typeface="+mn-cs"/>
            </a:rPr>
            <a:t>, </a:t>
          </a:r>
          <a:r>
            <a:rPr lang="en-US" sz="1100" i="1">
              <a:solidFill>
                <a:schemeClr val="dk1"/>
              </a:solidFill>
              <a:latin typeface="+mn-lt"/>
              <a:ea typeface="+mn-ea"/>
              <a:cs typeface="+mn-cs"/>
            </a:rPr>
            <a:t>Logistical Priorities</a:t>
          </a:r>
          <a:r>
            <a:rPr lang="en-US" sz="1100">
              <a:solidFill>
                <a:schemeClr val="dk1"/>
              </a:solidFill>
              <a:latin typeface="+mn-lt"/>
              <a:ea typeface="+mn-ea"/>
              <a:cs typeface="+mn-cs"/>
            </a:rPr>
            <a:t>, </a:t>
          </a:r>
          <a:r>
            <a:rPr lang="en-US" sz="1100" i="1">
              <a:solidFill>
                <a:schemeClr val="dk1"/>
              </a:solidFill>
              <a:latin typeface="+mn-lt"/>
              <a:ea typeface="+mn-ea"/>
              <a:cs typeface="+mn-cs"/>
            </a:rPr>
            <a:t>Funding,</a:t>
          </a:r>
          <a:r>
            <a:rPr lang="en-US" sz="1100">
              <a:solidFill>
                <a:schemeClr val="dk1"/>
              </a:solidFill>
              <a:latin typeface="+mn-lt"/>
              <a:ea typeface="+mn-ea"/>
              <a:cs typeface="+mn-cs"/>
            </a:rPr>
            <a:t> and </a:t>
          </a:r>
          <a:r>
            <a:rPr lang="en-US" sz="1100" i="1">
              <a:solidFill>
                <a:schemeClr val="dk1"/>
              </a:solidFill>
              <a:latin typeface="+mn-lt"/>
              <a:ea typeface="+mn-ea"/>
              <a:cs typeface="+mn-cs"/>
            </a:rPr>
            <a:t>Site Hazards</a:t>
          </a:r>
          <a:r>
            <a:rPr lang="en-US" sz="1100">
              <a:solidFill>
                <a:schemeClr val="dk1"/>
              </a:solidFill>
              <a:latin typeface="+mn-lt"/>
              <a:ea typeface="+mn-ea"/>
              <a:cs typeface="+mn-cs"/>
            </a:rPr>
            <a:t>. Results are summarized in </a:t>
          </a:r>
          <a:r>
            <a:rPr lang="en-US" sz="1100" i="1">
              <a:solidFill>
                <a:schemeClr val="dk1"/>
              </a:solidFill>
              <a:latin typeface="+mn-lt"/>
              <a:ea typeface="+mn-ea"/>
              <a:cs typeface="+mn-cs"/>
            </a:rPr>
            <a:t>Key Asset Summary Table </a:t>
          </a:r>
          <a:r>
            <a:rPr lang="en-US" sz="1100">
              <a:solidFill>
                <a:schemeClr val="dk1"/>
              </a:solidFill>
              <a:latin typeface="+mn-lt"/>
              <a:ea typeface="+mn-ea"/>
              <a:cs typeface="+mn-cs"/>
            </a:rPr>
            <a:t>sheet.</a:t>
          </a:r>
          <a:r>
            <a:rPr lang="en-US" sz="1100" i="1">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More Comprehensive</a:t>
          </a:r>
          <a:endParaRPr lang="en-US" sz="1100">
            <a:solidFill>
              <a:schemeClr val="dk1"/>
            </a:solidFill>
            <a:latin typeface="+mn-lt"/>
            <a:ea typeface="+mn-ea"/>
            <a:cs typeface="+mn-cs"/>
          </a:endParaRPr>
        </a:p>
        <a:p>
          <a:r>
            <a:rPr lang="en-US" sz="1100">
              <a:solidFill>
                <a:schemeClr val="dk1"/>
              </a:solidFill>
              <a:latin typeface="+mn-lt"/>
              <a:ea typeface="+mn-ea"/>
              <a:cs typeface="+mn-cs"/>
            </a:rPr>
            <a:t>1. Identify and characterize hazards in an area of interest based on their susceptibility to natural hazards, and their various logistical priorities  </a:t>
          </a:r>
        </a:p>
        <a:p>
          <a:r>
            <a:rPr lang="en-US" sz="1100">
              <a:solidFill>
                <a:schemeClr val="dk1"/>
              </a:solidFill>
              <a:latin typeface="+mn-lt"/>
              <a:ea typeface="+mn-ea"/>
              <a:cs typeface="+mn-cs"/>
            </a:rPr>
            <a:t>2. Identify and prioritize key assets in your area of interest by</a:t>
          </a:r>
          <a:r>
            <a:rPr lang="en-US" sz="1100" baseline="0">
              <a:solidFill>
                <a:schemeClr val="dk1"/>
              </a:solidFill>
              <a:latin typeface="+mn-lt"/>
              <a:ea typeface="+mn-ea"/>
              <a:cs typeface="+mn-cs"/>
            </a:rPr>
            <a:t> scoring each asset on a variety of metrics.</a:t>
          </a:r>
        </a:p>
        <a:p>
          <a:r>
            <a:rPr lang="en-US" sz="1100" baseline="0">
              <a:solidFill>
                <a:schemeClr val="dk1"/>
              </a:solidFill>
              <a:latin typeface="+mn-lt"/>
              <a:ea typeface="+mn-ea"/>
              <a:cs typeface="+mn-cs"/>
            </a:rPr>
            <a:t>3. Results from each sheet are summarized in </a:t>
          </a:r>
          <a:r>
            <a:rPr lang="en-US" sz="1100" i="1">
              <a:solidFill>
                <a:schemeClr val="dk1"/>
              </a:solidFill>
              <a:latin typeface="+mn-lt"/>
              <a:ea typeface="+mn-ea"/>
              <a:cs typeface="+mn-cs"/>
            </a:rPr>
            <a:t>Key Asset Summary Table </a:t>
          </a:r>
          <a:r>
            <a:rPr lang="en-US" sz="1100">
              <a:solidFill>
                <a:schemeClr val="dk1"/>
              </a:solidFill>
              <a:latin typeface="+mn-lt"/>
              <a:ea typeface="+mn-ea"/>
              <a:cs typeface="+mn-cs"/>
            </a:rPr>
            <a:t>sheet and a final Score is</a:t>
          </a:r>
          <a:r>
            <a:rPr lang="en-US" sz="1100" baseline="0">
              <a:solidFill>
                <a:schemeClr val="dk1"/>
              </a:solidFill>
              <a:latin typeface="+mn-lt"/>
              <a:ea typeface="+mn-ea"/>
              <a:cs typeface="+mn-cs"/>
            </a:rPr>
            <a:t> assigned. Assets with the highest score are considered higher priority for planning purposes.</a:t>
          </a:r>
          <a:endParaRPr lang="en-US"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381000</xdr:colOff>
      <xdr:row>1</xdr:row>
      <xdr:rowOff>123825</xdr:rowOff>
    </xdr:from>
    <xdr:ext cx="184731" cy="264560"/>
    <xdr:sp macro="" textlink="">
      <xdr:nvSpPr>
        <xdr:cNvPr id="2" name="TextBox 1"/>
        <xdr:cNvSpPr txBox="1"/>
      </xdr:nvSpPr>
      <xdr:spPr>
        <a:xfrm>
          <a:off x="381000" y="2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157692</xdr:colOff>
      <xdr:row>2</xdr:row>
      <xdr:rowOff>12700</xdr:rowOff>
    </xdr:from>
    <xdr:to>
      <xdr:col>2</xdr:col>
      <xdr:colOff>178858</xdr:colOff>
      <xdr:row>8</xdr:row>
      <xdr:rowOff>107950</xdr:rowOff>
    </xdr:to>
    <xdr:sp macro="" textlink="">
      <xdr:nvSpPr>
        <xdr:cNvPr id="3" name="TextBox 2"/>
        <xdr:cNvSpPr txBox="1"/>
      </xdr:nvSpPr>
      <xdr:spPr>
        <a:xfrm>
          <a:off x="157692" y="336550"/>
          <a:ext cx="7383991"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Each</a:t>
          </a:r>
          <a:r>
            <a:rPr lang="en-US" sz="1100" baseline="0"/>
            <a:t> hazard section (Earthquakes, Tsunamis, Landslides &amp; Debris Flow, Wildfires, Drought) can be expanded or contracted by pressing the +/- button on the left side of the page. Information is added to the "Value" column for each hazard. Links to resources for filing out values are provided in each row. Values are summarized in the "</a:t>
          </a:r>
          <a:r>
            <a:rPr lang="en-US" sz="1100" i="1" baseline="0"/>
            <a:t>Characterization Summary Table</a:t>
          </a:r>
          <a:r>
            <a:rPr lang="en-US" sz="1100" baseline="0"/>
            <a:t>"</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150284</xdr:colOff>
      <xdr:row>0</xdr:row>
      <xdr:rowOff>105832</xdr:rowOff>
    </xdr:from>
    <xdr:to>
      <xdr:col>7</xdr:col>
      <xdr:colOff>867833</xdr:colOff>
      <xdr:row>10</xdr:row>
      <xdr:rowOff>74082</xdr:rowOff>
    </xdr:to>
    <xdr:grpSp>
      <xdr:nvGrpSpPr>
        <xdr:cNvPr id="9" name="Group 8"/>
        <xdr:cNvGrpSpPr/>
      </xdr:nvGrpSpPr>
      <xdr:grpSpPr>
        <a:xfrm>
          <a:off x="150284" y="105832"/>
          <a:ext cx="7204074" cy="1949450"/>
          <a:chOff x="150284" y="105832"/>
          <a:chExt cx="7204074" cy="1949450"/>
        </a:xfrm>
      </xdr:grpSpPr>
      <xdr:sp macro="" textlink="">
        <xdr:nvSpPr>
          <xdr:cNvPr id="3" name="TextBox 2"/>
          <xdr:cNvSpPr txBox="1"/>
        </xdr:nvSpPr>
        <xdr:spPr>
          <a:xfrm>
            <a:off x="150284" y="105832"/>
            <a:ext cx="7204074" cy="194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a:solidFill>
                  <a:schemeClr val="dk1"/>
                </a:solidFill>
                <a:latin typeface="+mn-lt"/>
                <a:ea typeface="+mn-ea"/>
                <a:cs typeface="+mn-cs"/>
              </a:rPr>
              <a:t>This table</a:t>
            </a:r>
            <a:r>
              <a:rPr lang="en-US" sz="1100" b="0" i="0" u="none" strike="noStrike" baseline="0">
                <a:solidFill>
                  <a:schemeClr val="dk1"/>
                </a:solidFill>
                <a:latin typeface="+mn-lt"/>
                <a:ea typeface="+mn-ea"/>
                <a:cs typeface="+mn-cs"/>
              </a:rPr>
              <a:t> summarizes results from the Logistical Priorities, Funding, Site Hazards, Survivability, Accessibility, and Dependence sheets and creates a final score. The final Scores are color coded on a gradient scale, shown below, to give a visual indication of asset scores. Assets with a score on the green end of the scale have the highest score and should be considered high priority for planning. Assets with a score on the red end of the scale have the lowest scores and should be considered lower priority for planning. Assets with a score colored yellow are in the middle of the scoring range.</a:t>
            </a:r>
          </a:p>
          <a:p>
            <a:endParaRPr lang="en-US" sz="1100" b="0" i="0" u="none" strike="noStrike" baseline="0">
              <a:solidFill>
                <a:schemeClr val="dk1"/>
              </a:solidFill>
              <a:latin typeface="+mn-lt"/>
              <a:ea typeface="+mn-ea"/>
              <a:cs typeface="+mn-cs"/>
            </a:endParaRPr>
          </a:p>
        </xdr:txBody>
      </xdr:sp>
      <xdr:grpSp>
        <xdr:nvGrpSpPr>
          <xdr:cNvPr id="8" name="Group 7"/>
          <xdr:cNvGrpSpPr/>
        </xdr:nvGrpSpPr>
        <xdr:grpSpPr>
          <a:xfrm>
            <a:off x="525992" y="1420284"/>
            <a:ext cx="6134100" cy="486831"/>
            <a:chOff x="525992" y="1420284"/>
            <a:chExt cx="6134100" cy="486831"/>
          </a:xfrm>
        </xdr:grpSpPr>
        <xdr:sp macro="" textlink="">
          <xdr:nvSpPr>
            <xdr:cNvPr id="4" name="Rectangle 3"/>
            <xdr:cNvSpPr/>
          </xdr:nvSpPr>
          <xdr:spPr>
            <a:xfrm>
              <a:off x="582084" y="1674282"/>
              <a:ext cx="6010274" cy="232833"/>
            </a:xfrm>
            <a:prstGeom prst="rect">
              <a:avLst/>
            </a:prstGeom>
            <a:gradFill>
              <a:gsLst>
                <a:gs pos="50000">
                  <a:srgbClr val="FFFF00"/>
                </a:gs>
                <a:gs pos="16000">
                  <a:srgbClr val="FF0000"/>
                </a:gs>
                <a:gs pos="100000">
                  <a:srgbClr val="00B050"/>
                </a:gs>
                <a:gs pos="100000">
                  <a:srgbClr val="4D0808"/>
                </a:gs>
              </a:gsLst>
              <a:lin ang="10800000" scaled="0"/>
            </a:gra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6" name="TextBox 5"/>
            <xdr:cNvSpPr txBox="1"/>
          </xdr:nvSpPr>
          <xdr:spPr>
            <a:xfrm>
              <a:off x="525992" y="1420284"/>
              <a:ext cx="1340908" cy="239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Higher</a:t>
              </a:r>
              <a:r>
                <a:rPr lang="en-US" sz="1100" baseline="0"/>
                <a:t> Asset Scores</a:t>
              </a:r>
              <a:endParaRPr lang="en-US" sz="1100"/>
            </a:p>
          </xdr:txBody>
        </xdr:sp>
        <xdr:sp macro="" textlink="">
          <xdr:nvSpPr>
            <xdr:cNvPr id="7" name="TextBox 6"/>
            <xdr:cNvSpPr txBox="1"/>
          </xdr:nvSpPr>
          <xdr:spPr>
            <a:xfrm>
              <a:off x="5364692" y="1434042"/>
              <a:ext cx="1295400" cy="241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Lower Asset Scores</a:t>
              </a:r>
              <a:endParaRPr lang="en-US" sz="1100"/>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28572</xdr:colOff>
      <xdr:row>0</xdr:row>
      <xdr:rowOff>38100</xdr:rowOff>
    </xdr:from>
    <xdr:to>
      <xdr:col>6</xdr:col>
      <xdr:colOff>1095375</xdr:colOff>
      <xdr:row>10</xdr:row>
      <xdr:rowOff>95250</xdr:rowOff>
    </xdr:to>
    <xdr:sp macro="" textlink="">
      <xdr:nvSpPr>
        <xdr:cNvPr id="2" name="TextBox 1"/>
        <xdr:cNvSpPr txBox="1"/>
      </xdr:nvSpPr>
      <xdr:spPr>
        <a:xfrm>
          <a:off x="3524247" y="38100"/>
          <a:ext cx="4610103" cy="1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u="sng">
              <a:solidFill>
                <a:schemeClr val="dk1"/>
              </a:solidFill>
              <a:latin typeface="+mn-lt"/>
              <a:ea typeface="+mn-ea"/>
              <a:cs typeface="+mn-cs"/>
            </a:rPr>
            <a:t>Key asset facilities and infrastructure often include:</a:t>
          </a:r>
          <a:endParaRPr lang="en-US" sz="1100">
            <a:solidFill>
              <a:schemeClr val="dk1"/>
            </a:solidFill>
            <a:latin typeface="+mn-lt"/>
            <a:ea typeface="+mn-ea"/>
            <a:cs typeface="+mn-cs"/>
          </a:endParaRPr>
        </a:p>
        <a:p>
          <a:r>
            <a:rPr lang="en-US" sz="1100">
              <a:solidFill>
                <a:schemeClr val="dk1"/>
              </a:solidFill>
              <a:latin typeface="+mn-lt"/>
              <a:ea typeface="+mn-ea"/>
              <a:cs typeface="+mn-cs"/>
            </a:rPr>
            <a:t>Police Stations</a:t>
          </a:r>
        </a:p>
        <a:p>
          <a:r>
            <a:rPr lang="en-US" sz="1100">
              <a:solidFill>
                <a:schemeClr val="dk1"/>
              </a:solidFill>
              <a:latin typeface="+mn-lt"/>
              <a:ea typeface="+mn-ea"/>
              <a:cs typeface="+mn-cs"/>
            </a:rPr>
            <a:t>Department of Homeland Security </a:t>
          </a:r>
        </a:p>
        <a:p>
          <a:r>
            <a:rPr lang="en-US" sz="1100">
              <a:solidFill>
                <a:schemeClr val="dk1"/>
              </a:solidFill>
              <a:latin typeface="+mn-lt"/>
              <a:ea typeface="+mn-ea"/>
              <a:cs typeface="+mn-cs"/>
            </a:rPr>
            <a:t>Fire Stations</a:t>
          </a:r>
        </a:p>
        <a:p>
          <a:r>
            <a:rPr lang="en-US" sz="1100">
              <a:solidFill>
                <a:schemeClr val="dk1"/>
              </a:solidFill>
              <a:latin typeface="+mn-lt"/>
              <a:ea typeface="+mn-ea"/>
              <a:cs typeface="+mn-cs"/>
            </a:rPr>
            <a:t>Schools</a:t>
          </a:r>
        </a:p>
        <a:p>
          <a:r>
            <a:rPr lang="en-US" sz="1100">
              <a:solidFill>
                <a:schemeClr val="dk1"/>
              </a:solidFill>
              <a:latin typeface="+mn-lt"/>
              <a:ea typeface="+mn-ea"/>
              <a:cs typeface="+mn-cs"/>
            </a:rPr>
            <a:t>Center for Disease Control</a:t>
          </a:r>
        </a:p>
        <a:p>
          <a:r>
            <a:rPr lang="en-US" sz="1100">
              <a:solidFill>
                <a:schemeClr val="dk1"/>
              </a:solidFill>
              <a:latin typeface="+mn-lt"/>
              <a:ea typeface="+mn-ea"/>
              <a:cs typeface="+mn-cs"/>
            </a:rPr>
            <a:t>Hospitals</a:t>
          </a:r>
        </a:p>
        <a:p>
          <a:r>
            <a:rPr lang="en-US" sz="1100">
              <a:solidFill>
                <a:schemeClr val="dk1"/>
              </a:solidFill>
              <a:latin typeface="+mn-lt"/>
              <a:ea typeface="+mn-ea"/>
              <a:cs typeface="+mn-cs"/>
            </a:rPr>
            <a:t>Cell towers </a:t>
          </a:r>
        </a:p>
        <a:p>
          <a:r>
            <a:rPr lang="en-US" sz="1100">
              <a:solidFill>
                <a:schemeClr val="dk1"/>
              </a:solidFill>
              <a:latin typeface="+mn-lt"/>
              <a:ea typeface="+mn-ea"/>
              <a:cs typeface="+mn-cs"/>
            </a:rPr>
            <a:t>Airports</a:t>
          </a:r>
        </a:p>
        <a:p>
          <a:r>
            <a:rPr lang="en-US" sz="1100">
              <a:solidFill>
                <a:schemeClr val="dk1"/>
              </a:solidFill>
              <a:latin typeface="+mn-lt"/>
              <a:ea typeface="+mn-ea"/>
              <a:cs typeface="+mn-cs"/>
            </a:rPr>
            <a:t>Utility services </a:t>
          </a:r>
        </a:p>
      </xdr:txBody>
    </xdr:sp>
    <xdr:clientData/>
  </xdr:twoCellAnchor>
  <xdr:twoCellAnchor>
    <xdr:from>
      <xdr:col>4</xdr:col>
      <xdr:colOff>828675</xdr:colOff>
      <xdr:row>1</xdr:row>
      <xdr:rowOff>90488</xdr:rowOff>
    </xdr:from>
    <xdr:to>
      <xdr:col>7</xdr:col>
      <xdr:colOff>28575</xdr:colOff>
      <xdr:row>10</xdr:row>
      <xdr:rowOff>71438</xdr:rowOff>
    </xdr:to>
    <xdr:sp macro="" textlink="">
      <xdr:nvSpPr>
        <xdr:cNvPr id="3" name="TextBox 2"/>
        <xdr:cNvSpPr txBox="1"/>
      </xdr:nvSpPr>
      <xdr:spPr>
        <a:xfrm>
          <a:off x="5962650" y="280988"/>
          <a:ext cx="2371725"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Office of Emergency  Services</a:t>
          </a:r>
        </a:p>
        <a:p>
          <a:r>
            <a:rPr lang="en-US" sz="1100">
              <a:solidFill>
                <a:schemeClr val="dk1"/>
              </a:solidFill>
              <a:latin typeface="+mn-lt"/>
              <a:ea typeface="+mn-ea"/>
              <a:cs typeface="+mn-cs"/>
            </a:rPr>
            <a:t>Water treatment plants </a:t>
          </a:r>
          <a:endParaRPr lang="en-US"/>
        </a:p>
        <a:p>
          <a:r>
            <a:rPr lang="en-US" sz="1100">
              <a:solidFill>
                <a:schemeClr val="dk1"/>
              </a:solidFill>
              <a:latin typeface="+mn-lt"/>
              <a:ea typeface="+mn-ea"/>
              <a:cs typeface="+mn-cs"/>
            </a:rPr>
            <a:t>Dispatch Centers</a:t>
          </a:r>
          <a:endParaRPr lang="en-US"/>
        </a:p>
        <a:p>
          <a:r>
            <a:rPr lang="en-US" sz="1100">
              <a:solidFill>
                <a:schemeClr val="dk1"/>
              </a:solidFill>
              <a:latin typeface="+mn-lt"/>
              <a:ea typeface="+mn-ea"/>
              <a:cs typeface="+mn-cs"/>
            </a:rPr>
            <a:t>Wastewater treatment plants </a:t>
          </a:r>
          <a:endParaRPr lang="en-US"/>
        </a:p>
        <a:p>
          <a:r>
            <a:rPr lang="en-US" sz="1100">
              <a:solidFill>
                <a:schemeClr val="dk1"/>
              </a:solidFill>
              <a:latin typeface="+mn-lt"/>
              <a:ea typeface="+mn-ea"/>
              <a:cs typeface="+mn-cs"/>
            </a:rPr>
            <a:t>Sea ports </a:t>
          </a:r>
          <a:endParaRPr lang="en-US"/>
        </a:p>
        <a:p>
          <a:r>
            <a:rPr lang="en-US" sz="1100">
              <a:solidFill>
                <a:schemeClr val="dk1"/>
              </a:solidFill>
              <a:latin typeface="+mn-lt"/>
              <a:ea typeface="+mn-ea"/>
              <a:cs typeface="+mn-cs"/>
            </a:rPr>
            <a:t>National Guard</a:t>
          </a:r>
          <a:endParaRPr lang="en-US"/>
        </a:p>
        <a:p>
          <a:r>
            <a:rPr lang="en-US" sz="1100">
              <a:solidFill>
                <a:schemeClr val="dk1"/>
              </a:solidFill>
              <a:latin typeface="+mn-lt"/>
              <a:ea typeface="+mn-ea"/>
              <a:cs typeface="+mn-cs"/>
            </a:rPr>
            <a:t>Dams</a:t>
          </a:r>
        </a:p>
        <a:p>
          <a:r>
            <a:rPr lang="en-US" sz="1100">
              <a:solidFill>
                <a:schemeClr val="dk1"/>
              </a:solidFill>
              <a:latin typeface="+mn-lt"/>
              <a:ea typeface="+mn-ea"/>
              <a:cs typeface="+mn-cs"/>
            </a:rPr>
            <a:t>Highways and bridges</a:t>
          </a:r>
        </a:p>
        <a:p>
          <a:endParaRPr lang="en-US"/>
        </a:p>
      </xdr:txBody>
    </xdr:sp>
    <xdr:clientData/>
  </xdr:twoCellAnchor>
  <xdr:twoCellAnchor>
    <xdr:from>
      <xdr:col>0</xdr:col>
      <xdr:colOff>104775</xdr:colOff>
      <xdr:row>0</xdr:row>
      <xdr:rowOff>171450</xdr:rowOff>
    </xdr:from>
    <xdr:to>
      <xdr:col>3</xdr:col>
      <xdr:colOff>0</xdr:colOff>
      <xdr:row>4</xdr:row>
      <xdr:rowOff>28575</xdr:rowOff>
    </xdr:to>
    <xdr:sp macro="" textlink="">
      <xdr:nvSpPr>
        <xdr:cNvPr id="4" name="TextBox 3"/>
        <xdr:cNvSpPr txBox="1"/>
      </xdr:nvSpPr>
      <xdr:spPr>
        <a:xfrm>
          <a:off x="104775" y="171450"/>
          <a:ext cx="3390900"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List</a:t>
          </a:r>
          <a:r>
            <a:rPr lang="en-US" sz="1100" baseline="0"/>
            <a:t> asset facilities and infrastructure in the area of interest. Asset names will be automatically populated in remaining sheets of the workbook.</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104510</xdr:colOff>
      <xdr:row>11</xdr:row>
      <xdr:rowOff>26194</xdr:rowOff>
    </xdr:from>
    <xdr:to>
      <xdr:col>9</xdr:col>
      <xdr:colOff>518583</xdr:colOff>
      <xdr:row>26</xdr:row>
      <xdr:rowOff>105832</xdr:rowOff>
    </xdr:to>
    <xdr:sp macro="" textlink="">
      <xdr:nvSpPr>
        <xdr:cNvPr id="2" name="TextBox 1"/>
        <xdr:cNvSpPr txBox="1"/>
      </xdr:nvSpPr>
      <xdr:spPr>
        <a:xfrm>
          <a:off x="4930510" y="216694"/>
          <a:ext cx="4351073" cy="4662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Logistical priorities identify those assets that are essential to human safety and restoring communities. Choose a Tier</a:t>
          </a:r>
          <a:r>
            <a:rPr lang="en-US" sz="1100" baseline="0">
              <a:solidFill>
                <a:schemeClr val="dk1"/>
              </a:solidFill>
              <a:latin typeface="+mn-lt"/>
              <a:ea typeface="+mn-ea"/>
              <a:cs typeface="+mn-cs"/>
            </a:rPr>
            <a:t> from the dropdown menu for each asset.  A score for each tier will be assigned automatically. The Tiers, recommended by </a:t>
          </a:r>
          <a:r>
            <a:rPr lang="en-US" sz="1100">
              <a:solidFill>
                <a:schemeClr val="dk1"/>
              </a:solidFill>
              <a:latin typeface="+mn-lt"/>
              <a:ea typeface="+mn-ea"/>
              <a:cs typeface="+mn-cs"/>
            </a:rPr>
            <a:t>CaLEAP are described below. Results</a:t>
          </a:r>
          <a:r>
            <a:rPr lang="en-US" sz="1100" baseline="0">
              <a:solidFill>
                <a:schemeClr val="dk1"/>
              </a:solidFill>
              <a:latin typeface="+mn-lt"/>
              <a:ea typeface="+mn-ea"/>
              <a:cs typeface="+mn-cs"/>
            </a:rPr>
            <a:t> are summarized in the "</a:t>
          </a:r>
          <a:r>
            <a:rPr lang="en-US" sz="1100" i="1" baseline="0">
              <a:solidFill>
                <a:schemeClr val="dk1"/>
              </a:solidFill>
              <a:latin typeface="+mn-lt"/>
              <a:ea typeface="+mn-ea"/>
              <a:cs typeface="+mn-cs"/>
            </a:rPr>
            <a:t>Key Asset Summary Table</a:t>
          </a:r>
          <a:r>
            <a:rPr lang="en-US" sz="1100" i="0" baseline="0">
              <a:solidFill>
                <a:schemeClr val="dk1"/>
              </a:solidFill>
              <a:latin typeface="+mn-lt"/>
              <a:ea typeface="+mn-ea"/>
              <a:cs typeface="+mn-cs"/>
            </a:rPr>
            <a:t>" sheet</a:t>
          </a:r>
          <a:r>
            <a:rPr lang="en-US" sz="1100" baseline="0">
              <a:solidFill>
                <a:schemeClr val="dk1"/>
              </a:solidFill>
              <a:latin typeface="+mn-lt"/>
              <a:ea typeface="+mn-ea"/>
              <a:cs typeface="+mn-cs"/>
            </a:rPr>
            <a:t>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Tier 1:</a:t>
          </a:r>
          <a:r>
            <a:rPr lang="en-US" sz="1100">
              <a:solidFill>
                <a:schemeClr val="dk1"/>
              </a:solidFill>
              <a:latin typeface="+mn-lt"/>
              <a:ea typeface="+mn-ea"/>
              <a:cs typeface="+mn-cs"/>
            </a:rPr>
            <a:t> Establish resilient energy systems for core emergency services, including 911 call centers and essential services at police, fire, and emergency medical dispatch stations. Also address coupled infrastructure such as third-party communications equipment, cell phones being a key example.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Tier 2:</a:t>
          </a:r>
          <a:r>
            <a:rPr lang="en-US" sz="1100">
              <a:solidFill>
                <a:schemeClr val="dk1"/>
              </a:solidFill>
              <a:latin typeface="+mn-lt"/>
              <a:ea typeface="+mn-ea"/>
              <a:cs typeface="+mn-cs"/>
            </a:rPr>
            <a:t> Address power requirements for dispatch services supporting road clearing and directing crews, utility repair, and non-emergency services for baseline government crisis management and civil order. Evaluate energy needs for services and organizations that perform non-emergency restoration activities.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Tier 3:</a:t>
          </a:r>
          <a:r>
            <a:rPr lang="en-US" sz="1100">
              <a:solidFill>
                <a:schemeClr val="dk1"/>
              </a:solidFill>
              <a:latin typeface="+mn-lt"/>
              <a:ea typeface="+mn-ea"/>
              <a:cs typeface="+mn-cs"/>
            </a:rPr>
            <a:t> Provide power to support socio-economic recovery following a disaster. Focus first on services supporting shelter, water, waste water, emergency power generation, and communication. Follow this with business restoration.</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These tiers provide a solid method to develop a prioritized list of assets. These tiers also align well with traditional emergency response planning, so most identified assets should fit well within one of the tiers. </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74083</xdr:colOff>
      <xdr:row>0</xdr:row>
      <xdr:rowOff>126999</xdr:rowOff>
    </xdr:from>
    <xdr:to>
      <xdr:col>3</xdr:col>
      <xdr:colOff>10582</xdr:colOff>
      <xdr:row>10</xdr:row>
      <xdr:rowOff>84667</xdr:rowOff>
    </xdr:to>
    <xdr:sp macro="" textlink="">
      <xdr:nvSpPr>
        <xdr:cNvPr id="2" name="TextBox 1"/>
        <xdr:cNvSpPr txBox="1"/>
      </xdr:nvSpPr>
      <xdr:spPr>
        <a:xfrm>
          <a:off x="74083" y="126999"/>
          <a:ext cx="4317999" cy="1862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latin typeface="+mn-lt"/>
              <a:ea typeface="+mn-ea"/>
              <a:cs typeface="+mn-cs"/>
            </a:rPr>
            <a:t>Funding often enables a site to move up in priority,</a:t>
          </a:r>
          <a:r>
            <a:rPr lang="en-US" sz="1100" b="0" i="0" u="none" strike="noStrike" baseline="0">
              <a:solidFill>
                <a:schemeClr val="dk1"/>
              </a:solidFill>
              <a:latin typeface="+mn-lt"/>
              <a:ea typeface="+mn-ea"/>
              <a:cs typeface="+mn-cs"/>
            </a:rPr>
            <a:t> so it is important to identify and </a:t>
          </a:r>
          <a:r>
            <a:rPr lang="en-US" sz="1100">
              <a:solidFill>
                <a:schemeClr val="dk1"/>
              </a:solidFill>
              <a:latin typeface="+mn-lt"/>
              <a:ea typeface="+mn-ea"/>
              <a:cs typeface="+mn-cs"/>
            </a:rPr>
            <a:t>consider potential future funding sources.</a:t>
          </a:r>
          <a:r>
            <a:rPr lang="en-US" sz="1100" baseline="0">
              <a:solidFill>
                <a:schemeClr val="dk1"/>
              </a:solidFill>
              <a:latin typeface="+mn-lt"/>
              <a:ea typeface="+mn-ea"/>
              <a:cs typeface="+mn-cs"/>
            </a:rPr>
            <a:t>  For each asset select a  value from the dropdown menu indicating how likely future funding can be secured. Score will be assigned automatically. </a:t>
          </a:r>
          <a:r>
            <a:rPr lang="en-US" sz="1100"/>
            <a:t>Results</a:t>
          </a:r>
          <a:r>
            <a:rPr lang="en-US" sz="1100" baseline="0"/>
            <a:t> are summarized in the "</a:t>
          </a:r>
          <a:r>
            <a:rPr lang="en-US" sz="1100" i="1" baseline="0"/>
            <a:t>Key Asset Summary Table</a:t>
          </a:r>
          <a:r>
            <a:rPr lang="en-US" sz="1100" i="0" baseline="0"/>
            <a:t>" sheet</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10583</xdr:rowOff>
    </xdr:from>
    <xdr:to>
      <xdr:col>7</xdr:col>
      <xdr:colOff>21166</xdr:colOff>
      <xdr:row>10</xdr:row>
      <xdr:rowOff>148167</xdr:rowOff>
    </xdr:to>
    <xdr:sp macro="" textlink="">
      <xdr:nvSpPr>
        <xdr:cNvPr id="2" name="TextBox 1"/>
        <xdr:cNvSpPr txBox="1"/>
      </xdr:nvSpPr>
      <xdr:spPr>
        <a:xfrm>
          <a:off x="95250" y="10583"/>
          <a:ext cx="5630333" cy="204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Assets</a:t>
          </a:r>
          <a:r>
            <a:rPr lang="en-US" sz="1100" baseline="0"/>
            <a:t> are more susceptible to certain hazards, use information from the hazard characterization analysis, historical record, and/or local knowledge to characterize how likely a given asset will be affected by a given hazard.</a:t>
          </a:r>
        </a:p>
        <a:p>
          <a:endParaRPr lang="en-US" sz="1100"/>
        </a:p>
        <a:p>
          <a:r>
            <a:rPr lang="en-US" sz="1100"/>
            <a:t>For</a:t>
          </a:r>
          <a:r>
            <a:rPr lang="en-US" sz="1100" baseline="0"/>
            <a:t> each of the Hazard types select a value from the drop-down menu. </a:t>
          </a:r>
        </a:p>
        <a:p>
          <a:r>
            <a:rPr lang="en-US" sz="1100" baseline="0"/>
            <a:t>1. Very likely to be affected by hazard</a:t>
          </a:r>
        </a:p>
        <a:p>
          <a:r>
            <a:rPr lang="en-US" sz="1100" baseline="0"/>
            <a:t>2. Moderately likely to be affect by hazard</a:t>
          </a:r>
        </a:p>
        <a:p>
          <a:r>
            <a:rPr lang="en-US" sz="1100" baseline="0"/>
            <a:t>3. Unlikely to be affected by hazard</a:t>
          </a:r>
        </a:p>
        <a:p>
          <a:endParaRPr lang="en-US" sz="1100" baseline="0"/>
        </a:p>
        <a:p>
          <a:r>
            <a:rPr lang="en-US" sz="1100" baseline="0"/>
            <a:t>Value for each asset are summed in the "Total" column and summarized in the "</a:t>
          </a:r>
          <a:r>
            <a:rPr lang="en-US" sz="1100" i="1" baseline="0"/>
            <a:t>Key Asset Summary Table</a:t>
          </a:r>
          <a:r>
            <a:rPr lang="en-US" sz="1100" baseline="0"/>
            <a:t>" sheet</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74084</xdr:colOff>
      <xdr:row>0</xdr:row>
      <xdr:rowOff>74084</xdr:rowOff>
    </xdr:from>
    <xdr:to>
      <xdr:col>10</xdr:col>
      <xdr:colOff>232835</xdr:colOff>
      <xdr:row>8</xdr:row>
      <xdr:rowOff>116417</xdr:rowOff>
    </xdr:to>
    <xdr:sp macro="" textlink="">
      <xdr:nvSpPr>
        <xdr:cNvPr id="2" name="TextBox 1"/>
        <xdr:cNvSpPr txBox="1"/>
      </xdr:nvSpPr>
      <xdr:spPr>
        <a:xfrm>
          <a:off x="74084" y="74084"/>
          <a:ext cx="5408084" cy="1661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This sheet characterizes and summarizes metrics for survivability: Survivability, Safety, Reliability, Availability, and Security</a:t>
          </a:r>
        </a:p>
        <a:p>
          <a:endParaRPr lang="en-US" sz="1100" baseline="0"/>
        </a:p>
        <a:p>
          <a:r>
            <a:rPr lang="en-US" sz="1100" baseline="0"/>
            <a:t>Each table can be expanded or contracted using the +/- buttons at the top of the sheet. </a:t>
          </a:r>
        </a:p>
        <a:p>
          <a:r>
            <a:rPr lang="en-US" sz="1100" baseline="0"/>
            <a:t>For each table fill out the relevant information and select an Overall Score from the drop-down menu. An Overall score of 5 Indicates high levels of a given metric, 1 indicates low levels of a given metric. Scores are summed in the Total Survivability Score table and summarized in the "</a:t>
          </a:r>
          <a:r>
            <a:rPr lang="en-US" sz="1100" i="1" baseline="0"/>
            <a:t>Key Asset Summary Table</a:t>
          </a:r>
          <a:r>
            <a:rPr lang="en-US" sz="1100" baseline="0"/>
            <a:t>" sheet.</a:t>
          </a:r>
        </a:p>
      </xdr:txBody>
    </xdr:sp>
    <xdr:clientData/>
  </xdr:twoCellAnchor>
</xdr:wsDr>
</file>

<file path=xl/tables/table1.xml><?xml version="1.0" encoding="utf-8"?>
<table xmlns="http://schemas.openxmlformats.org/spreadsheetml/2006/main" id="4" name="prioritization" displayName="prioritization" ref="A12:H70" totalsRowShown="0" headerRowDxfId="135" dataDxfId="133" headerRowBorderDxfId="134" tableBorderDxfId="132" totalsRowBorderDxfId="131">
  <tableColumns count="8">
    <tableColumn id="1" name="Asset Name " dataDxfId="130">
      <calculatedColumnFormula>asset_id[Asset Name]</calculatedColumnFormula>
    </tableColumn>
    <tableColumn id="8" name="Logistical Priorities" dataDxfId="129">
      <calculatedColumnFormula>logistical[Score]</calculatedColumnFormula>
    </tableColumn>
    <tableColumn id="2" name="Funding" dataDxfId="128">
      <calculatedColumnFormula>funding[[#This Row],[Score]]</calculatedColumnFormula>
    </tableColumn>
    <tableColumn id="3" name="Site Hazards" dataDxfId="127">
      <calculatedColumnFormula>Site_Hazards[[#This Row],[Total]]</calculatedColumnFormula>
    </tableColumn>
    <tableColumn id="4" name="Survivability" dataDxfId="126">
      <calculatedColumnFormula>vuln_score2[[#This Row],[Total Survivability Score]]</calculatedColumnFormula>
    </tableColumn>
    <tableColumn id="5" name="Accessability " dataDxfId="125">
      <calculatedColumnFormula>accessibility[Overall Accessibility (1-5)]</calculatedColumnFormula>
    </tableColumn>
    <tableColumn id="6" name="Dependence" dataDxfId="124">
      <calculatedColumnFormula>dependence[Overall Dependence (1-5)]</calculatedColumnFormula>
    </tableColumn>
    <tableColumn id="7" name="Score" dataDxfId="123">
      <calculatedColumnFormula>SUM(prioritization[[#This Row],[Funding]:[Dependence]])</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17" name="availability18" displayName="availability18" ref="AH12:AN75" totalsRowShown="0" headerRowDxfId="42" dataDxfId="40" headerRowBorderDxfId="41" tableBorderDxfId="39" totalsRowBorderDxfId="38">
  <autoFilter ref="AH12:AN75"/>
  <tableColumns count="7">
    <tableColumn id="1" name="Asset Name " dataDxfId="37">
      <calculatedColumnFormula>asset_id[Asset Name]</calculatedColumnFormula>
    </tableColumn>
    <tableColumn id="3" name="Affect by Extreme Condition" dataDxfId="36"/>
    <tableColumn id="4" name="Simulated Drill Conducted (Yes/No)" dataDxfId="35"/>
    <tableColumn id="5" name="Clearly Documented Procedures (Yes/No)" dataDxfId="34"/>
    <tableColumn id="6" name="Adaquate Staffing (Yes/No)" dataDxfId="33"/>
    <tableColumn id="7" name="Notes" dataDxfId="32"/>
    <tableColumn id="8" name="Overall Condition (1-5)" dataDxfId="31"/>
  </tableColumns>
  <tableStyleInfo name="TableStyleMedium9" showFirstColumn="0" showLastColumn="0" showRowStripes="1" showColumnStripes="0"/>
</table>
</file>

<file path=xl/tables/table11.xml><?xml version="1.0" encoding="utf-8"?>
<table xmlns="http://schemas.openxmlformats.org/spreadsheetml/2006/main" id="18" name="security19" displayName="security19" ref="AP12:AT75" totalsRowShown="0" headerRowDxfId="30" dataDxfId="28" headerRowBorderDxfId="29" tableBorderDxfId="27" totalsRowBorderDxfId="26">
  <autoFilter ref="AP12:AT75"/>
  <tableColumns count="5">
    <tableColumn id="1" name="Asset Name " dataDxfId="25">
      <calculatedColumnFormula>asset_id[Asset Name]</calculatedColumnFormula>
    </tableColumn>
    <tableColumn id="3" name="Passive Elements " dataDxfId="24"/>
    <tableColumn id="4" name="Active Elements " dataDxfId="23"/>
    <tableColumn id="5" name="Notes " dataDxfId="22"/>
    <tableColumn id="6" name="Overall Condition (1-5)" dataDxfId="21"/>
  </tableColumns>
  <tableStyleInfo name="TableStyleMedium9" showFirstColumn="0" showLastColumn="0" showRowStripes="1" showColumnStripes="0"/>
</table>
</file>

<file path=xl/tables/table12.xml><?xml version="1.0" encoding="utf-8"?>
<table xmlns="http://schemas.openxmlformats.org/spreadsheetml/2006/main" id="7" name="accessibility" displayName="accessibility" ref="A12:D70" totalsRowShown="0" headerRowDxfId="20" dataDxfId="18" headerRowBorderDxfId="19" tableBorderDxfId="17" totalsRowBorderDxfId="16">
  <autoFilter ref="A12:D70"/>
  <tableColumns count="4">
    <tableColumn id="1" name="Asset Name" dataDxfId="15">
      <calculatedColumnFormula>asset_id[Asset Name]</calculatedColumnFormula>
    </tableColumn>
    <tableColumn id="3" name="Isolating Factors" dataDxfId="14"/>
    <tableColumn id="4" name="Level of Operation " dataDxfId="13"/>
    <tableColumn id="5" name="Overall Accessibility (1-5)" dataDxfId="12"/>
  </tableColumns>
  <tableStyleInfo name="TableStyleMedium9" showFirstColumn="0" showLastColumn="0" showRowStripes="1" showColumnStripes="0"/>
</table>
</file>

<file path=xl/tables/table13.xml><?xml version="1.0" encoding="utf-8"?>
<table xmlns="http://schemas.openxmlformats.org/spreadsheetml/2006/main" id="8" name="dependence" displayName="dependence" ref="A12:G70" totalsRowShown="0" headerRowDxfId="11" dataDxfId="9" headerRowBorderDxfId="10" tableBorderDxfId="8" totalsRowBorderDxfId="7">
  <autoFilter ref="A12:G70"/>
  <tableColumns count="7">
    <tableColumn id="1" name="Asset Name " dataDxfId="6">
      <calculatedColumnFormula>asset_id[Asset Name]</calculatedColumnFormula>
    </tableColumn>
    <tableColumn id="3" name="Coupled Infrastructure: Power" dataDxfId="5"/>
    <tableColumn id="5" name="Coupled Infrastructure: Water" dataDxfId="4"/>
    <tableColumn id="6" name="Coupled Infrastructure: Electricity " dataDxfId="3"/>
    <tableColumn id="7" name="Coupled Infrastructure: Communication" dataDxfId="2"/>
    <tableColumn id="9" name="Asset Level of Operation " dataDxfId="1"/>
    <tableColumn id="10" name="Overall Dependence (1-5)" dataDxfId="0"/>
  </tableColumns>
  <tableStyleInfo name="TableStyleMedium9" showFirstColumn="0" showLastColumn="0" showRowStripes="1" showColumnStripes="0"/>
</table>
</file>

<file path=xl/tables/table2.xml><?xml version="1.0" encoding="utf-8"?>
<table xmlns="http://schemas.openxmlformats.org/spreadsheetml/2006/main" id="3" name="asset_id" displayName="asset_id" ref="A12:G71" totalsRowShown="0" headerRowDxfId="122" dataDxfId="120" headerRowBorderDxfId="121" tableBorderDxfId="119">
  <autoFilter ref="A12:G71"/>
  <tableColumns count="7">
    <tableColumn id="1" name="Asset Type" dataDxfId="118"/>
    <tableColumn id="2" name="Asset Name" dataDxfId="117"/>
    <tableColumn id="3" name="Location" dataDxfId="116"/>
    <tableColumn id="4" name="Agency" dataDxfId="115"/>
    <tableColumn id="5" name="Contact Name" dataDxfId="114"/>
    <tableColumn id="6" name="Contact Info" dataDxfId="113"/>
    <tableColumn id="7" name="Notes" dataDxfId="112"/>
  </tableColumns>
  <tableStyleInfo name="TableStyleMedium9" showFirstColumn="0" showLastColumn="0" showRowStripes="1" showColumnStripes="0"/>
</table>
</file>

<file path=xl/tables/table3.xml><?xml version="1.0" encoding="utf-8"?>
<table xmlns="http://schemas.openxmlformats.org/spreadsheetml/2006/main" id="5" name="logistical" displayName="logistical" ref="A12:C70" totalsRowShown="0" headerRowDxfId="111" headerRowBorderDxfId="110" tableBorderDxfId="109" totalsRowBorderDxfId="108">
  <autoFilter ref="A12:C70"/>
  <tableColumns count="3">
    <tableColumn id="1" name="Asset Name " dataDxfId="107">
      <calculatedColumnFormula>asset_id[Asset Name]</calculatedColumnFormula>
    </tableColumn>
    <tableColumn id="2" name="Tier " dataDxfId="106"/>
    <tableColumn id="3" name="Score" dataDxfId="105">
      <calculatedColumnFormula>IF(logistical[[#This Row],[Tier ]]=1,3,IF(logistical[[#This Row],[Tier ]]=2,2,1))</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6" name="funding" displayName="funding" ref="A12:C70" totalsRowShown="0" headerRowDxfId="104" headerRowBorderDxfId="103" tableBorderDxfId="102" totalsRowBorderDxfId="101">
  <autoFilter ref="A12:C70"/>
  <tableColumns count="3">
    <tableColumn id="1" name="Asset Name " dataDxfId="100">
      <calculatedColumnFormula>asset_id[Asset Name]</calculatedColumnFormula>
    </tableColumn>
    <tableColumn id="2" name="Future Funding Probability " dataDxfId="99"/>
    <tableColumn id="3" name="Score" dataDxfId="98">
      <calculatedColumnFormula>IF([[Future Funding Probability ]]="Low",1,IF([[Future Funding Probability ]]="Medium",2,IF([[Future Funding Probability ]]="high",3,IF([[Future Funding Probability ]]="",0))))</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9" name="Site_Hazards" displayName="Site_Hazards" ref="A12:G76" totalsRowShown="0">
  <autoFilter ref="A12:G76"/>
  <tableColumns count="7">
    <tableColumn id="1" name="Asset Name" dataDxfId="97">
      <calculatedColumnFormula>asset_id[[#This Row],[Asset Type]]</calculatedColumnFormula>
    </tableColumn>
    <tableColumn id="2" name="Earthquake" dataDxfId="96"/>
    <tableColumn id="3" name="Tsunami" dataDxfId="95"/>
    <tableColumn id="4" name="Landslide" dataDxfId="94"/>
    <tableColumn id="5" name="Flooding" dataDxfId="93"/>
    <tableColumn id="6" name="Fire" dataDxfId="92"/>
    <tableColumn id="7" name="Total" dataDxfId="91">
      <calculatedColumnFormula>SUM(Site_Hazards[[#This Row],[Earthquake]:[Fire]])</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 name="vuln_score2" displayName="vuln_score2" ref="A12:B75" totalsRowShown="0" headerRowDxfId="90" headerRowBorderDxfId="89" tableBorderDxfId="88" totalsRowBorderDxfId="87">
  <autoFilter ref="A12:B75"/>
  <tableColumns count="2">
    <tableColumn id="1" name="Asset Name " dataDxfId="86">
      <calculatedColumnFormula>asset_id[Asset Name]</calculatedColumnFormula>
    </tableColumn>
    <tableColumn id="2" name="Total Survivability Score" dataDxfId="85">
      <calculatedColumnFormula>IFERROR(SUM(survival3[[#This Row],[Overall Survivability (1-5)]],safety16[[#This Row],[Overall Condition (1-5)]],reliability17[[#This Row],[Overall Condition (1-5)]],availability18[[#This Row],[Overall Condition (1-5)]],security19[[#This Row],[Overall Condition (1-5)]]),0)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2" name="survival3" displayName="survival3" ref="D12:J75" totalsRowShown="0" headerRowDxfId="84" dataDxfId="82" headerRowBorderDxfId="83" tableBorderDxfId="81" totalsRowBorderDxfId="80">
  <autoFilter ref="D12:J75"/>
  <tableColumns count="7">
    <tableColumn id="1" name="Asset Name" dataDxfId="79">
      <calculatedColumnFormula>asset_id[Asset Name]</calculatedColumnFormula>
    </tableColumn>
    <tableColumn id="3" name="Building Construction Method " dataDxfId="78"/>
    <tableColumn id="4" name="Building Construction Material " dataDxfId="77"/>
    <tableColumn id="5" name="Year Built " dataDxfId="76"/>
    <tableColumn id="6" name="Remodels/Additions (Yes/No)" dataDxfId="75"/>
    <tableColumn id="10" name="Condition of Construction " dataDxfId="74"/>
    <tableColumn id="8" name="Overall Survivability (1-5)" dataDxfId="73"/>
  </tableColumns>
  <tableStyleInfo name="TableStyleMedium9" showFirstColumn="0" showLastColumn="0" showRowStripes="1" showColumnStripes="0"/>
</table>
</file>

<file path=xl/tables/table8.xml><?xml version="1.0" encoding="utf-8"?>
<table xmlns="http://schemas.openxmlformats.org/spreadsheetml/2006/main" id="15" name="safety16" displayName="safety16" ref="L12:U75" totalsRowShown="0" headerRowDxfId="72" dataDxfId="70" headerRowBorderDxfId="71" tableBorderDxfId="69" totalsRowBorderDxfId="68">
  <autoFilter ref="L12:U75"/>
  <tableColumns count="10">
    <tableColumn id="1" name="Asset Name " dataDxfId="67">
      <calculatedColumnFormula>asset_id[Asset Name]</calculatedColumnFormula>
    </tableColumn>
    <tableColumn id="3" name="Alarms for Routine Conditions" dataDxfId="66"/>
    <tableColumn id="4" name="Designated Area for Hazardous Materials (Yes/No)" dataDxfId="65"/>
    <tableColumn id="5" name="Signage Present" dataDxfId="64"/>
    <tableColumn id="6" name="Routine Staff Training (Yes/No)" dataDxfId="63"/>
    <tableColumn id="7" name="Suspect Material (lead, asbestos) Present (Yes/No)" dataDxfId="62"/>
    <tableColumn id="8" name="Basic Human Necessities and Hygiene Services Onsite (Yes/No)" dataDxfId="61"/>
    <tableColumn id="9" name="Nearby Potential Hazards" dataDxfId="60"/>
    <tableColumn id="10" name="Notes " dataDxfId="59"/>
    <tableColumn id="11" name="Overall Condition (1-5)" dataDxfId="58"/>
  </tableColumns>
  <tableStyleInfo name="TableStyleMedium9" showFirstColumn="0" showLastColumn="0" showRowStripes="1" showColumnStripes="0"/>
</table>
</file>

<file path=xl/tables/table9.xml><?xml version="1.0" encoding="utf-8"?>
<table xmlns="http://schemas.openxmlformats.org/spreadsheetml/2006/main" id="16" name="reliability17" displayName="reliability17" ref="W12:AF75" totalsRowShown="0" headerRowDxfId="57" dataDxfId="55" headerRowBorderDxfId="56" tableBorderDxfId="54" totalsRowBorderDxfId="53">
  <autoFilter ref="W12:AF75"/>
  <tableColumns count="10">
    <tableColumn id="1" name="Asset Name" dataDxfId="52">
      <calculatedColumnFormula>asset_id[Asset Name]</calculatedColumnFormula>
    </tableColumn>
    <tableColumn id="3" name="Expected Useful Life" dataDxfId="51"/>
    <tableColumn id="4" name="Age" dataDxfId="50"/>
    <tableColumn id="5" name="Maintanence History " dataDxfId="49"/>
    <tableColumn id="6" name="Adverse Conditions" dataDxfId="48"/>
    <tableColumn id="7" name="Deficiencies" dataDxfId="47"/>
    <tableColumn id="8" name="Redundancy " dataDxfId="46"/>
    <tableColumn id="9" name="Undergoes Periodic System Test (Yes/No)" dataDxfId="45"/>
    <tableColumn id="10" name="Notes " dataDxfId="44"/>
    <tableColumn id="11" name="Overall Condition (1-5)" dataDxfId="4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
  <sheetViews>
    <sheetView tabSelected="1" workbookViewId="0">
      <selection activeCell="A26" sqref="A26"/>
    </sheetView>
  </sheetViews>
  <sheetFormatPr defaultRowHeight="15"/>
  <sheetData>
    <row r="2" spans="1:1">
      <c r="A2" s="29" t="s">
        <v>301</v>
      </c>
    </row>
  </sheetData>
  <pageMargins left="0.7" right="0.7" top="0.75" bottom="0.75" header="0.3" footer="0.3"/>
  <pageSetup orientation="portrait" r:id="rId1"/>
  <headerFooter>
    <oddHeader>&amp;L&amp;"-,Italic"Redwood Coast Energy Authority
www.redwoodenergy.org&amp;R&amp;"-,Italic"633 3rd Street, Eureka CA
707/269-1700</oddHeader>
  </headerFooter>
  <drawing r:id="rId2"/>
</worksheet>
</file>

<file path=xl/worksheets/sheet10.xml><?xml version="1.0" encoding="utf-8"?>
<worksheet xmlns="http://schemas.openxmlformats.org/spreadsheetml/2006/main" xmlns:r="http://schemas.openxmlformats.org/officeDocument/2006/relationships">
  <sheetPr>
    <tabColor theme="2" tint="-0.249977111117893"/>
  </sheetPr>
  <dimension ref="A1:AT75"/>
  <sheetViews>
    <sheetView zoomScaleNormal="100" zoomScalePageLayoutView="90" workbookViewId="0"/>
  </sheetViews>
  <sheetFormatPr defaultRowHeight="15" outlineLevelCol="1"/>
  <cols>
    <col min="1" max="1" width="11.7109375" customWidth="1"/>
    <col min="2" max="2" width="24.140625" customWidth="1"/>
    <col min="4" max="4" width="15.7109375" customWidth="1"/>
    <col min="5" max="5" width="20.7109375" hidden="1" customWidth="1" outlineLevel="1"/>
    <col min="6" max="6" width="20.42578125" hidden="1" customWidth="1" outlineLevel="1"/>
    <col min="7" max="7" width="10.85546875" hidden="1" customWidth="1" outlineLevel="1"/>
    <col min="8" max="8" width="19.140625" hidden="1" customWidth="1" outlineLevel="1"/>
    <col min="9" max="9" width="21" hidden="1" customWidth="1" outlineLevel="1"/>
    <col min="10" max="10" width="18" customWidth="1" collapsed="1"/>
    <col min="11" max="11" width="10.5703125" customWidth="1"/>
    <col min="12" max="12" width="15.7109375" customWidth="1"/>
    <col min="13" max="13" width="20.140625" hidden="1" customWidth="1" outlineLevel="1"/>
    <col min="14" max="14" width="20" hidden="1" customWidth="1" outlineLevel="1"/>
    <col min="15" max="15" width="17" hidden="1" customWidth="1" outlineLevel="1"/>
    <col min="16" max="16" width="17.28515625" hidden="1" customWidth="1" outlineLevel="1"/>
    <col min="17" max="17" width="18.42578125" hidden="1" customWidth="1" outlineLevel="1"/>
    <col min="18" max="18" width="23.5703125" hidden="1" customWidth="1" outlineLevel="1"/>
    <col min="19" max="19" width="17.140625" hidden="1" customWidth="1" outlineLevel="1"/>
    <col min="20" max="20" width="14.42578125" hidden="1" customWidth="1" outlineLevel="1"/>
    <col min="21" max="21" width="14.42578125" customWidth="1" collapsed="1"/>
    <col min="23" max="23" width="15.7109375" customWidth="1"/>
    <col min="24" max="24" width="20.5703125" hidden="1" customWidth="1" outlineLevel="1"/>
    <col min="25" max="25" width="9.140625" hidden="1" customWidth="1" outlineLevel="1"/>
    <col min="26" max="26" width="20.140625" hidden="1" customWidth="1" outlineLevel="1"/>
    <col min="27" max="27" width="18.5703125" hidden="1" customWidth="1" outlineLevel="1"/>
    <col min="28" max="28" width="13.28515625" hidden="1" customWidth="1" outlineLevel="1"/>
    <col min="29" max="29" width="14.140625" hidden="1" customWidth="1" outlineLevel="1"/>
    <col min="30" max="30" width="19" hidden="1" customWidth="1" outlineLevel="1"/>
    <col min="31" max="31" width="12.28515625" hidden="1" customWidth="1" outlineLevel="1"/>
    <col min="32" max="32" width="15.7109375" customWidth="1" collapsed="1"/>
    <col min="34" max="34" width="15.7109375" customWidth="1"/>
    <col min="35" max="35" width="19.5703125" hidden="1" customWidth="1" outlineLevel="1"/>
    <col min="36" max="36" width="20.140625" hidden="1" customWidth="1" outlineLevel="1"/>
    <col min="37" max="37" width="20.42578125" hidden="1" customWidth="1" outlineLevel="1"/>
    <col min="38" max="38" width="16.5703125" hidden="1" customWidth="1" outlineLevel="1"/>
    <col min="39" max="39" width="13.5703125" hidden="1" customWidth="1" outlineLevel="1"/>
    <col min="40" max="40" width="15.7109375" customWidth="1" collapsed="1"/>
    <col min="42" max="42" width="15.7109375" customWidth="1"/>
    <col min="43" max="43" width="18.42578125" hidden="1" customWidth="1" outlineLevel="1"/>
    <col min="44" max="44" width="17.5703125" hidden="1" customWidth="1" outlineLevel="1"/>
    <col min="45" max="45" width="16.42578125" hidden="1" customWidth="1" outlineLevel="1"/>
    <col min="46" max="46" width="15.7109375" customWidth="1" collapsed="1"/>
    <col min="47" max="47" width="9.140625" customWidth="1"/>
  </cols>
  <sheetData>
    <row r="1" spans="1:46">
      <c r="A1" s="29"/>
    </row>
    <row r="3" spans="1:46" ht="16.5" customHeight="1"/>
    <row r="4" spans="1:46" ht="19.5" customHeight="1"/>
    <row r="5" spans="1:46" s="40" customFormat="1" ht="16.5" customHeight="1">
      <c r="V5"/>
    </row>
    <row r="6" spans="1:46" s="30" customFormat="1" ht="15" customHeight="1">
      <c r="V6"/>
    </row>
    <row r="10" spans="1:46">
      <c r="A10" s="29" t="s">
        <v>230</v>
      </c>
      <c r="D10" s="29" t="s">
        <v>53</v>
      </c>
      <c r="L10" s="29" t="s">
        <v>40</v>
      </c>
      <c r="W10" s="29" t="s">
        <v>37</v>
      </c>
      <c r="AH10" s="29" t="s">
        <v>38</v>
      </c>
      <c r="AP10" s="29" t="s">
        <v>52</v>
      </c>
    </row>
    <row r="12" spans="1:46" ht="45">
      <c r="A12" s="69" t="s">
        <v>231</v>
      </c>
      <c r="B12" s="71" t="s">
        <v>230</v>
      </c>
      <c r="D12" s="69" t="s">
        <v>46</v>
      </c>
      <c r="E12" s="70" t="s">
        <v>245</v>
      </c>
      <c r="F12" s="70" t="s">
        <v>246</v>
      </c>
      <c r="G12" s="70" t="s">
        <v>54</v>
      </c>
      <c r="H12" s="70" t="s">
        <v>247</v>
      </c>
      <c r="I12" s="70" t="s">
        <v>248</v>
      </c>
      <c r="J12" s="74" t="s">
        <v>249</v>
      </c>
      <c r="L12" s="69" t="s">
        <v>231</v>
      </c>
      <c r="M12" s="70" t="s">
        <v>75</v>
      </c>
      <c r="N12" s="70" t="s">
        <v>77</v>
      </c>
      <c r="O12" s="70" t="s">
        <v>78</v>
      </c>
      <c r="P12" s="70" t="s">
        <v>79</v>
      </c>
      <c r="Q12" s="70" t="s">
        <v>80</v>
      </c>
      <c r="R12" s="70" t="s">
        <v>81</v>
      </c>
      <c r="S12" s="70" t="s">
        <v>83</v>
      </c>
      <c r="T12" s="70" t="s">
        <v>60</v>
      </c>
      <c r="U12" s="71" t="s">
        <v>55</v>
      </c>
      <c r="W12" s="69" t="s">
        <v>46</v>
      </c>
      <c r="X12" s="70" t="s">
        <v>56</v>
      </c>
      <c r="Y12" s="70" t="s">
        <v>57</v>
      </c>
      <c r="Z12" s="70" t="s">
        <v>58</v>
      </c>
      <c r="AA12" s="70" t="s">
        <v>59</v>
      </c>
      <c r="AB12" s="70" t="s">
        <v>63</v>
      </c>
      <c r="AC12" s="70" t="s">
        <v>64</v>
      </c>
      <c r="AD12" s="70" t="s">
        <v>67</v>
      </c>
      <c r="AE12" s="70" t="s">
        <v>60</v>
      </c>
      <c r="AF12" s="71" t="s">
        <v>55</v>
      </c>
      <c r="AH12" s="69" t="s">
        <v>231</v>
      </c>
      <c r="AI12" s="70" t="s">
        <v>65</v>
      </c>
      <c r="AJ12" s="70" t="s">
        <v>68</v>
      </c>
      <c r="AK12" s="70" t="s">
        <v>69</v>
      </c>
      <c r="AL12" s="70" t="s">
        <v>70</v>
      </c>
      <c r="AM12" s="70" t="s">
        <v>36</v>
      </c>
      <c r="AN12" s="71" t="s">
        <v>55</v>
      </c>
      <c r="AP12" s="69" t="s">
        <v>231</v>
      </c>
      <c r="AQ12" s="70" t="s">
        <v>71</v>
      </c>
      <c r="AR12" s="70" t="s">
        <v>72</v>
      </c>
      <c r="AS12" s="70" t="s">
        <v>60</v>
      </c>
      <c r="AT12" s="71" t="s">
        <v>55</v>
      </c>
    </row>
    <row r="13" spans="1:46" ht="90">
      <c r="A13" s="51" t="str">
        <f>asset_id[Asset Name]</f>
        <v>CAL FIRE Humboldt Del Norte Unit - Fortuna Station</v>
      </c>
      <c r="B13" s="68">
        <f>IFERROR(SUM(survival3[[#This Row],[Overall Survivability (1-5)]],safety16[[#This Row],[Overall Condition (1-5)]],reliability17[[#This Row],[Overall Condition (1-5)]],availability18[[#This Row],[Overall Condition (1-5)]],security19[[#This Row],[Overall Condition (1-5)]]),0)</f>
        <v>20</v>
      </c>
      <c r="D13" s="51" t="str">
        <f>asset_id[Asset Name]</f>
        <v>CAL FIRE Humboldt Del Norte Unit - Fortuna Station</v>
      </c>
      <c r="E13" s="31"/>
      <c r="F13" s="31"/>
      <c r="G13" s="31"/>
      <c r="H13" s="31"/>
      <c r="I13" s="31"/>
      <c r="J13" s="58">
        <v>4</v>
      </c>
      <c r="L13" s="51" t="str">
        <f>asset_id[Asset Name]</f>
        <v>CAL FIRE Humboldt Del Norte Unit - Fortuna Station</v>
      </c>
      <c r="M13" s="31" t="s">
        <v>76</v>
      </c>
      <c r="N13" s="31" t="s">
        <v>250</v>
      </c>
      <c r="O13" s="31" t="s">
        <v>251</v>
      </c>
      <c r="P13" s="31" t="s">
        <v>250</v>
      </c>
      <c r="Q13" s="31" t="s">
        <v>252</v>
      </c>
      <c r="R13" s="31" t="s">
        <v>82</v>
      </c>
      <c r="S13" s="31"/>
      <c r="T13" s="31"/>
      <c r="U13" s="58">
        <v>4</v>
      </c>
      <c r="W13" s="50" t="str">
        <f>asset_id[Asset Name]</f>
        <v>CAL FIRE Humboldt Del Norte Unit - Fortuna Station</v>
      </c>
      <c r="X13" s="57"/>
      <c r="Y13" s="57"/>
      <c r="Z13" s="57"/>
      <c r="AA13" s="57" t="s">
        <v>61</v>
      </c>
      <c r="AB13" s="57"/>
      <c r="AC13" s="57"/>
      <c r="AD13" s="57"/>
      <c r="AE13" s="57" t="s">
        <v>62</v>
      </c>
      <c r="AF13" s="59">
        <v>4</v>
      </c>
      <c r="AH13" s="51" t="str">
        <f>asset_id[Asset Name]</f>
        <v>CAL FIRE Humboldt Del Norte Unit - Fortuna Station</v>
      </c>
      <c r="AI13" s="31" t="s">
        <v>66</v>
      </c>
      <c r="AJ13" s="31"/>
      <c r="AK13" s="31"/>
      <c r="AL13" s="31"/>
      <c r="AM13" s="31"/>
      <c r="AN13" s="58">
        <v>3</v>
      </c>
      <c r="AP13" s="51" t="str">
        <f>asset_id[Asset Name]</f>
        <v>CAL FIRE Humboldt Del Norte Unit - Fortuna Station</v>
      </c>
      <c r="AQ13" s="31" t="s">
        <v>73</v>
      </c>
      <c r="AR13" s="31" t="s">
        <v>74</v>
      </c>
      <c r="AS13" s="31"/>
      <c r="AT13" s="58">
        <v>5</v>
      </c>
    </row>
    <row r="14" spans="1:46" ht="75">
      <c r="A14" s="51" t="str">
        <f>asset_id[Asset Name]</f>
        <v>CAL FIRE Humboldt Del Norte Unit - Thorn Station</v>
      </c>
      <c r="B14" s="68">
        <f>IFERROR(SUM(survival3[[#This Row],[Overall Survivability (1-5)]],safety16[[#This Row],[Overall Condition (1-5)]],reliability17[[#This Row],[Overall Condition (1-5)]],availability18[[#This Row],[Overall Condition (1-5)]],security19[[#This Row],[Overall Condition (1-5)]]),0)</f>
        <v>0</v>
      </c>
      <c r="D14" s="51" t="str">
        <f>asset_id[Asset Name]</f>
        <v>CAL FIRE Humboldt Del Norte Unit - Thorn Station</v>
      </c>
      <c r="E14" s="31"/>
      <c r="F14" s="31"/>
      <c r="G14" s="31"/>
      <c r="H14" s="31"/>
      <c r="I14" s="31"/>
      <c r="J14" s="58"/>
      <c r="L14" s="51" t="str">
        <f>asset_id[Asset Name]</f>
        <v>CAL FIRE Humboldt Del Norte Unit - Thorn Station</v>
      </c>
      <c r="M14" s="31"/>
      <c r="N14" s="31"/>
      <c r="O14" s="31"/>
      <c r="P14" s="31"/>
      <c r="Q14" s="31"/>
      <c r="R14" s="31"/>
      <c r="S14" s="31"/>
      <c r="T14" s="31"/>
      <c r="U14" s="58"/>
      <c r="W14" s="50" t="str">
        <f>asset_id[Asset Name]</f>
        <v>CAL FIRE Humboldt Del Norte Unit - Thorn Station</v>
      </c>
      <c r="X14" s="57"/>
      <c r="Y14" s="57"/>
      <c r="Z14" s="57"/>
      <c r="AA14" s="57"/>
      <c r="AB14" s="57"/>
      <c r="AC14" s="57"/>
      <c r="AD14" s="57"/>
      <c r="AE14" s="57"/>
      <c r="AF14" s="59"/>
      <c r="AH14" s="51" t="str">
        <f>asset_id[Asset Name]</f>
        <v>CAL FIRE Humboldt Del Norte Unit - Thorn Station</v>
      </c>
      <c r="AI14" s="31"/>
      <c r="AJ14" s="31"/>
      <c r="AK14" s="31"/>
      <c r="AL14" s="31"/>
      <c r="AM14" s="31"/>
      <c r="AN14" s="58"/>
      <c r="AP14" s="51" t="str">
        <f>asset_id[Asset Name]</f>
        <v>CAL FIRE Humboldt Del Norte Unit - Thorn Station</v>
      </c>
      <c r="AQ14" s="31"/>
      <c r="AR14" s="31"/>
      <c r="AS14" s="31"/>
      <c r="AT14" s="58"/>
    </row>
    <row r="15" spans="1:46" ht="90">
      <c r="A15" s="51" t="str">
        <f>asset_id[Asset Name]</f>
        <v>CAL FIRE Humboldt Del Norte Unit - Trinidad Station</v>
      </c>
      <c r="B15" s="68">
        <f>IFERROR(SUM(survival3[[#This Row],[Overall Survivability (1-5)]],safety16[[#This Row],[Overall Condition (1-5)]],reliability17[[#This Row],[Overall Condition (1-5)]],availability18[[#This Row],[Overall Condition (1-5)]],security19[[#This Row],[Overall Condition (1-5)]]),0)</f>
        <v>0</v>
      </c>
      <c r="D15" s="51" t="str">
        <f>asset_id[Asset Name]</f>
        <v>CAL FIRE Humboldt Del Norte Unit - Trinidad Station</v>
      </c>
      <c r="E15" s="31"/>
      <c r="F15" s="31"/>
      <c r="G15" s="31"/>
      <c r="H15" s="31"/>
      <c r="I15" s="31"/>
      <c r="J15" s="58"/>
      <c r="L15" s="51" t="str">
        <f>asset_id[Asset Name]</f>
        <v>CAL FIRE Humboldt Del Norte Unit - Trinidad Station</v>
      </c>
      <c r="M15" s="31"/>
      <c r="N15" s="31"/>
      <c r="O15" s="31"/>
      <c r="P15" s="31"/>
      <c r="Q15" s="31"/>
      <c r="R15" s="31"/>
      <c r="S15" s="31"/>
      <c r="T15" s="31"/>
      <c r="U15" s="58"/>
      <c r="W15" s="50" t="str">
        <f>asset_id[Asset Name]</f>
        <v>CAL FIRE Humboldt Del Norte Unit - Trinidad Station</v>
      </c>
      <c r="X15" s="57"/>
      <c r="Y15" s="57"/>
      <c r="Z15" s="57"/>
      <c r="AA15" s="57"/>
      <c r="AB15" s="57"/>
      <c r="AC15" s="57"/>
      <c r="AD15" s="57"/>
      <c r="AE15" s="57"/>
      <c r="AF15" s="59"/>
      <c r="AH15" s="51" t="str">
        <f>asset_id[Asset Name]</f>
        <v>CAL FIRE Humboldt Del Norte Unit - Trinidad Station</v>
      </c>
      <c r="AI15" s="31"/>
      <c r="AJ15" s="31"/>
      <c r="AK15" s="31"/>
      <c r="AL15" s="31"/>
      <c r="AM15" s="31"/>
      <c r="AN15" s="58"/>
      <c r="AP15" s="51" t="str">
        <f>asset_id[Asset Name]</f>
        <v>CAL FIRE Humboldt Del Norte Unit - Trinidad Station</v>
      </c>
      <c r="AQ15" s="31"/>
      <c r="AR15" s="31"/>
      <c r="AS15" s="31"/>
      <c r="AT15" s="58"/>
    </row>
    <row r="16" spans="1:46" ht="90">
      <c r="A16" s="51" t="str">
        <f>asset_id[Asset Name]</f>
        <v>CAL FIRE Humboldt Del Norte Unit - Bridgeville Station</v>
      </c>
      <c r="B16" s="68">
        <f>IFERROR(SUM(survival3[[#This Row],[Overall Survivability (1-5)]],safety16[[#This Row],[Overall Condition (1-5)]],reliability17[[#This Row],[Overall Condition (1-5)]],availability18[[#This Row],[Overall Condition (1-5)]],security19[[#This Row],[Overall Condition (1-5)]]),0)</f>
        <v>0</v>
      </c>
      <c r="D16" s="51" t="str">
        <f>asset_id[Asset Name]</f>
        <v>CAL FIRE Humboldt Del Norte Unit - Bridgeville Station</v>
      </c>
      <c r="E16" s="31"/>
      <c r="F16" s="31"/>
      <c r="G16" s="31"/>
      <c r="H16" s="31"/>
      <c r="I16" s="31"/>
      <c r="J16" s="58"/>
      <c r="L16" s="51" t="str">
        <f>asset_id[Asset Name]</f>
        <v>CAL FIRE Humboldt Del Norte Unit - Bridgeville Station</v>
      </c>
      <c r="M16" s="31"/>
      <c r="N16" s="31"/>
      <c r="O16" s="31"/>
      <c r="P16" s="31"/>
      <c r="Q16" s="31"/>
      <c r="R16" s="31"/>
      <c r="S16" s="31"/>
      <c r="T16" s="31"/>
      <c r="U16" s="58"/>
      <c r="W16" s="50" t="str">
        <f>asset_id[Asset Name]</f>
        <v>CAL FIRE Humboldt Del Norte Unit - Bridgeville Station</v>
      </c>
      <c r="X16" s="57"/>
      <c r="Y16" s="57"/>
      <c r="Z16" s="57"/>
      <c r="AA16" s="57"/>
      <c r="AB16" s="57"/>
      <c r="AC16" s="57"/>
      <c r="AD16" s="57"/>
      <c r="AE16" s="57"/>
      <c r="AF16" s="59"/>
      <c r="AH16" s="51" t="str">
        <f>asset_id[Asset Name]</f>
        <v>CAL FIRE Humboldt Del Norte Unit - Bridgeville Station</v>
      </c>
      <c r="AI16" s="31"/>
      <c r="AJ16" s="31"/>
      <c r="AK16" s="31"/>
      <c r="AL16" s="31"/>
      <c r="AM16" s="31"/>
      <c r="AN16" s="58"/>
      <c r="AP16" s="51" t="str">
        <f>asset_id[Asset Name]</f>
        <v>CAL FIRE Humboldt Del Norte Unit - Bridgeville Station</v>
      </c>
      <c r="AQ16" s="31"/>
      <c r="AR16" s="31"/>
      <c r="AS16" s="31"/>
      <c r="AT16" s="58"/>
    </row>
    <row r="17" spans="1:46" ht="90">
      <c r="A17" s="51" t="str">
        <f>asset_id[Asset Name]</f>
        <v>CAL FIRE Humboldt Del Norte Unit - Mattole Station</v>
      </c>
      <c r="B17" s="68">
        <f>IFERROR(SUM(survival3[[#This Row],[Overall Survivability (1-5)]],safety16[[#This Row],[Overall Condition (1-5)]],reliability17[[#This Row],[Overall Condition (1-5)]],availability18[[#This Row],[Overall Condition (1-5)]],security19[[#This Row],[Overall Condition (1-5)]]),0)</f>
        <v>0</v>
      </c>
      <c r="D17" s="51" t="str">
        <f>asset_id[Asset Name]</f>
        <v>CAL FIRE Humboldt Del Norte Unit - Mattole Station</v>
      </c>
      <c r="E17" s="31"/>
      <c r="F17" s="31"/>
      <c r="G17" s="31"/>
      <c r="H17" s="31"/>
      <c r="I17" s="31"/>
      <c r="J17" s="58"/>
      <c r="L17" s="51" t="str">
        <f>asset_id[Asset Name]</f>
        <v>CAL FIRE Humboldt Del Norte Unit - Mattole Station</v>
      </c>
      <c r="M17" s="31"/>
      <c r="N17" s="31"/>
      <c r="O17" s="31"/>
      <c r="P17" s="31"/>
      <c r="Q17" s="31"/>
      <c r="R17" s="31"/>
      <c r="S17" s="31"/>
      <c r="T17" s="31"/>
      <c r="U17" s="58"/>
      <c r="W17" s="50" t="str">
        <f>asset_id[Asset Name]</f>
        <v>CAL FIRE Humboldt Del Norte Unit - Mattole Station</v>
      </c>
      <c r="X17" s="57"/>
      <c r="Y17" s="57"/>
      <c r="Z17" s="57"/>
      <c r="AA17" s="57"/>
      <c r="AB17" s="57"/>
      <c r="AC17" s="57"/>
      <c r="AD17" s="57"/>
      <c r="AE17" s="57"/>
      <c r="AF17" s="59"/>
      <c r="AH17" s="51" t="str">
        <f>asset_id[Asset Name]</f>
        <v>CAL FIRE Humboldt Del Norte Unit - Mattole Station</v>
      </c>
      <c r="AI17" s="31"/>
      <c r="AJ17" s="31"/>
      <c r="AK17" s="31"/>
      <c r="AL17" s="31"/>
      <c r="AM17" s="31"/>
      <c r="AN17" s="58"/>
      <c r="AP17" s="51" t="str">
        <f>asset_id[Asset Name]</f>
        <v>CAL FIRE Humboldt Del Norte Unit - Mattole Station</v>
      </c>
      <c r="AQ17" s="31"/>
      <c r="AR17" s="31"/>
      <c r="AS17" s="31"/>
      <c r="AT17" s="58"/>
    </row>
    <row r="18" spans="1:46" ht="90">
      <c r="A18" s="51" t="str">
        <f>asset_id[Asset Name]</f>
        <v>CAL FIRE Humboldt Del Norte Unit - Garberville Station</v>
      </c>
      <c r="B18" s="68">
        <f>IFERROR(SUM(survival3[[#This Row],[Overall Survivability (1-5)]],safety16[[#This Row],[Overall Condition (1-5)]],reliability17[[#This Row],[Overall Condition (1-5)]],availability18[[#This Row],[Overall Condition (1-5)]],security19[[#This Row],[Overall Condition (1-5)]]),0)</f>
        <v>0</v>
      </c>
      <c r="D18" s="51" t="str">
        <f>asset_id[Asset Name]</f>
        <v>CAL FIRE Humboldt Del Norte Unit - Garberville Station</v>
      </c>
      <c r="E18" s="31"/>
      <c r="F18" s="31"/>
      <c r="G18" s="31"/>
      <c r="H18" s="31"/>
      <c r="I18" s="31"/>
      <c r="J18" s="58"/>
      <c r="L18" s="51" t="str">
        <f>asset_id[Asset Name]</f>
        <v>CAL FIRE Humboldt Del Norte Unit - Garberville Station</v>
      </c>
      <c r="M18" s="31"/>
      <c r="N18" s="31"/>
      <c r="O18" s="31"/>
      <c r="P18" s="31"/>
      <c r="Q18" s="31"/>
      <c r="R18" s="31"/>
      <c r="S18" s="31"/>
      <c r="T18" s="31"/>
      <c r="U18" s="58"/>
      <c r="W18" s="50" t="str">
        <f>asset_id[Asset Name]</f>
        <v>CAL FIRE Humboldt Del Norte Unit - Garberville Station</v>
      </c>
      <c r="X18" s="57"/>
      <c r="Y18" s="57"/>
      <c r="Z18" s="57"/>
      <c r="AA18" s="57"/>
      <c r="AB18" s="57"/>
      <c r="AC18" s="57"/>
      <c r="AD18" s="57"/>
      <c r="AE18" s="57"/>
      <c r="AF18" s="59"/>
      <c r="AH18" s="51" t="str">
        <f>asset_id[Asset Name]</f>
        <v>CAL FIRE Humboldt Del Norte Unit - Garberville Station</v>
      </c>
      <c r="AI18" s="31"/>
      <c r="AJ18" s="31"/>
      <c r="AK18" s="31"/>
      <c r="AL18" s="31"/>
      <c r="AM18" s="31"/>
      <c r="AN18" s="58"/>
      <c r="AP18" s="51" t="str">
        <f>asset_id[Asset Name]</f>
        <v>CAL FIRE Humboldt Del Norte Unit - Garberville Station</v>
      </c>
      <c r="AQ18" s="31"/>
      <c r="AR18" s="31"/>
      <c r="AS18" s="31"/>
      <c r="AT18" s="58"/>
    </row>
    <row r="19" spans="1:46" ht="90">
      <c r="A19" s="51" t="str">
        <f>asset_id[Asset Name]</f>
        <v>CAL FIRE Humboldt Del Norte Unit - Alderpoint Station</v>
      </c>
      <c r="B19" s="68">
        <f>IFERROR(SUM(survival3[[#This Row],[Overall Survivability (1-5)]],safety16[[#This Row],[Overall Condition (1-5)]],reliability17[[#This Row],[Overall Condition (1-5)]],availability18[[#This Row],[Overall Condition (1-5)]],security19[[#This Row],[Overall Condition (1-5)]]),0)</f>
        <v>0</v>
      </c>
      <c r="D19" s="51" t="str">
        <f>asset_id[Asset Name]</f>
        <v>CAL FIRE Humboldt Del Norte Unit - Alderpoint Station</v>
      </c>
      <c r="E19" s="31"/>
      <c r="F19" s="31"/>
      <c r="G19" s="31"/>
      <c r="H19" s="31"/>
      <c r="I19" s="31"/>
      <c r="J19" s="58"/>
      <c r="L19" s="51" t="str">
        <f>asset_id[Asset Name]</f>
        <v>CAL FIRE Humboldt Del Norte Unit - Alderpoint Station</v>
      </c>
      <c r="M19" s="31"/>
      <c r="N19" s="31"/>
      <c r="O19" s="31"/>
      <c r="P19" s="31"/>
      <c r="Q19" s="31"/>
      <c r="R19" s="31"/>
      <c r="S19" s="31"/>
      <c r="T19" s="31"/>
      <c r="U19" s="58"/>
      <c r="W19" s="50" t="str">
        <f>asset_id[Asset Name]</f>
        <v>CAL FIRE Humboldt Del Norte Unit - Alderpoint Station</v>
      </c>
      <c r="X19" s="57"/>
      <c r="Y19" s="57"/>
      <c r="Z19" s="57"/>
      <c r="AA19" s="57"/>
      <c r="AB19" s="57"/>
      <c r="AC19" s="57"/>
      <c r="AD19" s="57"/>
      <c r="AE19" s="57"/>
      <c r="AF19" s="59"/>
      <c r="AH19" s="51" t="str">
        <f>asset_id[Asset Name]</f>
        <v>CAL FIRE Humboldt Del Norte Unit - Alderpoint Station</v>
      </c>
      <c r="AI19" s="31"/>
      <c r="AJ19" s="31"/>
      <c r="AK19" s="31"/>
      <c r="AL19" s="31"/>
      <c r="AM19" s="31"/>
      <c r="AN19" s="58"/>
      <c r="AP19" s="51" t="str">
        <f>asset_id[Asset Name]</f>
        <v>CAL FIRE Humboldt Del Norte Unit - Alderpoint Station</v>
      </c>
      <c r="AQ19" s="31"/>
      <c r="AR19" s="31"/>
      <c r="AS19" s="31"/>
      <c r="AT19" s="58"/>
    </row>
    <row r="20" spans="1:46" ht="75">
      <c r="A20" s="51" t="str">
        <f>asset_id[Asset Name]</f>
        <v xml:space="preserve">Bureau of Land Management Arcata Field Office </v>
      </c>
      <c r="B20" s="68">
        <f>IFERROR(SUM(survival3[[#This Row],[Overall Survivability (1-5)]],safety16[[#This Row],[Overall Condition (1-5)]],reliability17[[#This Row],[Overall Condition (1-5)]],availability18[[#This Row],[Overall Condition (1-5)]],security19[[#This Row],[Overall Condition (1-5)]]),0)</f>
        <v>0</v>
      </c>
      <c r="D20" s="51" t="str">
        <f>asset_id[Asset Name]</f>
        <v xml:space="preserve">Bureau of Land Management Arcata Field Office </v>
      </c>
      <c r="E20" s="31"/>
      <c r="F20" s="31"/>
      <c r="G20" s="31"/>
      <c r="H20" s="31"/>
      <c r="I20" s="31"/>
      <c r="J20" s="58"/>
      <c r="L20" s="51" t="str">
        <f>asset_id[Asset Name]</f>
        <v xml:space="preserve">Bureau of Land Management Arcata Field Office </v>
      </c>
      <c r="M20" s="31"/>
      <c r="N20" s="31"/>
      <c r="O20" s="31"/>
      <c r="P20" s="31"/>
      <c r="Q20" s="31"/>
      <c r="R20" s="31"/>
      <c r="S20" s="31"/>
      <c r="T20" s="31"/>
      <c r="U20" s="58"/>
      <c r="W20" s="50" t="str">
        <f>asset_id[Asset Name]</f>
        <v xml:space="preserve">Bureau of Land Management Arcata Field Office </v>
      </c>
      <c r="X20" s="57"/>
      <c r="Y20" s="57"/>
      <c r="Z20" s="57"/>
      <c r="AA20" s="57"/>
      <c r="AB20" s="57"/>
      <c r="AC20" s="57"/>
      <c r="AD20" s="57"/>
      <c r="AE20" s="57"/>
      <c r="AF20" s="59"/>
      <c r="AH20" s="51" t="str">
        <f>asset_id[Asset Name]</f>
        <v xml:space="preserve">Bureau of Land Management Arcata Field Office </v>
      </c>
      <c r="AI20" s="31"/>
      <c r="AJ20" s="31"/>
      <c r="AK20" s="31"/>
      <c r="AL20" s="31"/>
      <c r="AM20" s="31"/>
      <c r="AN20" s="58"/>
      <c r="AP20" s="51" t="str">
        <f>asset_id[Asset Name]</f>
        <v xml:space="preserve">Bureau of Land Management Arcata Field Office </v>
      </c>
      <c r="AQ20" s="31"/>
      <c r="AR20" s="31"/>
      <c r="AS20" s="31"/>
      <c r="AT20" s="58"/>
    </row>
    <row r="21" spans="1:46" ht="45">
      <c r="A21" s="51" t="str">
        <f>asset_id[Asset Name]</f>
        <v xml:space="preserve">Arcata Fire Protection District </v>
      </c>
      <c r="B21" s="68">
        <f>IFERROR(SUM(survival3[[#This Row],[Overall Survivability (1-5)]],safety16[[#This Row],[Overall Condition (1-5)]],reliability17[[#This Row],[Overall Condition (1-5)]],availability18[[#This Row],[Overall Condition (1-5)]],security19[[#This Row],[Overall Condition (1-5)]]),0)</f>
        <v>0</v>
      </c>
      <c r="D21" s="51" t="str">
        <f>asset_id[Asset Name]</f>
        <v xml:space="preserve">Arcata Fire Protection District </v>
      </c>
      <c r="E21" s="31"/>
      <c r="F21" s="31"/>
      <c r="G21" s="31"/>
      <c r="H21" s="31"/>
      <c r="I21" s="31"/>
      <c r="J21" s="58"/>
      <c r="L21" s="51" t="str">
        <f>asset_id[Asset Name]</f>
        <v xml:space="preserve">Arcata Fire Protection District </v>
      </c>
      <c r="M21" s="31"/>
      <c r="N21" s="31"/>
      <c r="O21" s="31"/>
      <c r="P21" s="31"/>
      <c r="Q21" s="31"/>
      <c r="R21" s="31"/>
      <c r="S21" s="31"/>
      <c r="T21" s="31"/>
      <c r="U21" s="58"/>
      <c r="W21" s="50" t="str">
        <f>asset_id[Asset Name]</f>
        <v xml:space="preserve">Arcata Fire Protection District </v>
      </c>
      <c r="X21" s="57"/>
      <c r="Y21" s="57"/>
      <c r="Z21" s="57"/>
      <c r="AA21" s="57"/>
      <c r="AB21" s="57"/>
      <c r="AC21" s="57"/>
      <c r="AD21" s="57"/>
      <c r="AE21" s="57"/>
      <c r="AF21" s="59"/>
      <c r="AH21" s="51" t="str">
        <f>asset_id[Asset Name]</f>
        <v xml:space="preserve">Arcata Fire Protection District </v>
      </c>
      <c r="AI21" s="31"/>
      <c r="AJ21" s="31"/>
      <c r="AK21" s="31"/>
      <c r="AL21" s="31"/>
      <c r="AM21" s="31"/>
      <c r="AN21" s="58"/>
      <c r="AP21" s="51" t="str">
        <f>asset_id[Asset Name]</f>
        <v xml:space="preserve">Arcata Fire Protection District </v>
      </c>
      <c r="AQ21" s="31"/>
      <c r="AR21" s="31"/>
      <c r="AS21" s="31"/>
      <c r="AT21" s="58"/>
    </row>
    <row r="22" spans="1:46" ht="60">
      <c r="A22" s="51" t="str">
        <f>asset_id[Asset Name]</f>
        <v xml:space="preserve">Blue Lake Volunteer Fire Department </v>
      </c>
      <c r="B22" s="68">
        <f>IFERROR(SUM(survival3[[#This Row],[Overall Survivability (1-5)]],safety16[[#This Row],[Overall Condition (1-5)]],reliability17[[#This Row],[Overall Condition (1-5)]],availability18[[#This Row],[Overall Condition (1-5)]],security19[[#This Row],[Overall Condition (1-5)]]),0)</f>
        <v>0</v>
      </c>
      <c r="D22" s="51" t="str">
        <f>asset_id[Asset Name]</f>
        <v xml:space="preserve">Blue Lake Volunteer Fire Department </v>
      </c>
      <c r="E22" s="31"/>
      <c r="F22" s="31"/>
      <c r="G22" s="31"/>
      <c r="H22" s="31"/>
      <c r="I22" s="31"/>
      <c r="J22" s="58"/>
      <c r="L22" s="51" t="str">
        <f>asset_id[Asset Name]</f>
        <v xml:space="preserve">Blue Lake Volunteer Fire Department </v>
      </c>
      <c r="M22" s="31"/>
      <c r="N22" s="31"/>
      <c r="O22" s="31"/>
      <c r="P22" s="31"/>
      <c r="Q22" s="31"/>
      <c r="R22" s="31"/>
      <c r="S22" s="31"/>
      <c r="T22" s="31"/>
      <c r="U22" s="58"/>
      <c r="W22" s="50" t="str">
        <f>asset_id[Asset Name]</f>
        <v xml:space="preserve">Blue Lake Volunteer Fire Department </v>
      </c>
      <c r="X22" s="57"/>
      <c r="Y22" s="57"/>
      <c r="Z22" s="57"/>
      <c r="AA22" s="57"/>
      <c r="AB22" s="57"/>
      <c r="AC22" s="57"/>
      <c r="AD22" s="57"/>
      <c r="AE22" s="57"/>
      <c r="AF22" s="59"/>
      <c r="AH22" s="51" t="str">
        <f>asset_id[Asset Name]</f>
        <v xml:space="preserve">Blue Lake Volunteer Fire Department </v>
      </c>
      <c r="AI22" s="31"/>
      <c r="AJ22" s="31"/>
      <c r="AK22" s="31"/>
      <c r="AL22" s="31"/>
      <c r="AM22" s="31"/>
      <c r="AN22" s="58"/>
      <c r="AP22" s="51" t="str">
        <f>asset_id[Asset Name]</f>
        <v xml:space="preserve">Blue Lake Volunteer Fire Department </v>
      </c>
      <c r="AQ22" s="31"/>
      <c r="AR22" s="31"/>
      <c r="AS22" s="31"/>
      <c r="AT22" s="58"/>
    </row>
    <row r="23" spans="1:46" ht="90">
      <c r="A23" s="51" t="str">
        <f>asset_id[Asset Name]</f>
        <v xml:space="preserve">Six Rivers National Fire and Aviation - Headquarters </v>
      </c>
      <c r="B23" s="68">
        <f>IFERROR(SUM(survival3[[#This Row],[Overall Survivability (1-5)]],safety16[[#This Row],[Overall Condition (1-5)]],reliability17[[#This Row],[Overall Condition (1-5)]],availability18[[#This Row],[Overall Condition (1-5)]],security19[[#This Row],[Overall Condition (1-5)]]),0)</f>
        <v>0</v>
      </c>
      <c r="D23" s="51" t="str">
        <f>asset_id[Asset Name]</f>
        <v xml:space="preserve">Six Rivers National Fire and Aviation - Headquarters </v>
      </c>
      <c r="E23" s="31"/>
      <c r="F23" s="31"/>
      <c r="G23" s="31"/>
      <c r="H23" s="31"/>
      <c r="I23" s="31"/>
      <c r="J23" s="58"/>
      <c r="L23" s="51" t="str">
        <f>asset_id[Asset Name]</f>
        <v xml:space="preserve">Six Rivers National Fire and Aviation - Headquarters </v>
      </c>
      <c r="M23" s="31"/>
      <c r="N23" s="31"/>
      <c r="O23" s="31"/>
      <c r="P23" s="31"/>
      <c r="Q23" s="31"/>
      <c r="R23" s="31"/>
      <c r="S23" s="31"/>
      <c r="T23" s="31"/>
      <c r="U23" s="58"/>
      <c r="W23" s="50" t="str">
        <f>asset_id[Asset Name]</f>
        <v xml:space="preserve">Six Rivers National Fire and Aviation - Headquarters </v>
      </c>
      <c r="X23" s="57"/>
      <c r="Y23" s="57"/>
      <c r="Z23" s="57"/>
      <c r="AA23" s="57"/>
      <c r="AB23" s="57"/>
      <c r="AC23" s="57"/>
      <c r="AD23" s="57"/>
      <c r="AE23" s="57"/>
      <c r="AF23" s="59"/>
      <c r="AH23" s="51" t="str">
        <f>asset_id[Asset Name]</f>
        <v xml:space="preserve">Six Rivers National Fire and Aviation - Headquarters </v>
      </c>
      <c r="AI23" s="31"/>
      <c r="AJ23" s="31"/>
      <c r="AK23" s="31"/>
      <c r="AL23" s="31"/>
      <c r="AM23" s="31"/>
      <c r="AN23" s="58"/>
      <c r="AP23" s="51" t="str">
        <f>asset_id[Asset Name]</f>
        <v xml:space="preserve">Six Rivers National Fire and Aviation - Headquarters </v>
      </c>
      <c r="AQ23" s="31"/>
      <c r="AR23" s="31"/>
      <c r="AS23" s="31"/>
      <c r="AT23" s="58"/>
    </row>
    <row r="24" spans="1:46" ht="120">
      <c r="A24" s="51" t="str">
        <f>asset_id[Asset Name]</f>
        <v>Six Rivers National Fire and Aviation - Lower Trinity Ranger District</v>
      </c>
      <c r="B24" s="68">
        <f>IFERROR(SUM(survival3[[#This Row],[Overall Survivability (1-5)]],safety16[[#This Row],[Overall Condition (1-5)]],reliability17[[#This Row],[Overall Condition (1-5)]],availability18[[#This Row],[Overall Condition (1-5)]],security19[[#This Row],[Overall Condition (1-5)]]),0)</f>
        <v>0</v>
      </c>
      <c r="D24" s="51" t="str">
        <f>asset_id[Asset Name]</f>
        <v>Six Rivers National Fire and Aviation - Lower Trinity Ranger District</v>
      </c>
      <c r="E24" s="31"/>
      <c r="F24" s="31"/>
      <c r="G24" s="31"/>
      <c r="H24" s="31"/>
      <c r="I24" s="31"/>
      <c r="J24" s="58"/>
      <c r="L24" s="51" t="str">
        <f>asset_id[Asset Name]</f>
        <v>Six Rivers National Fire and Aviation - Lower Trinity Ranger District</v>
      </c>
      <c r="M24" s="31"/>
      <c r="N24" s="31"/>
      <c r="O24" s="31"/>
      <c r="P24" s="31"/>
      <c r="Q24" s="31"/>
      <c r="R24" s="31"/>
      <c r="S24" s="31"/>
      <c r="T24" s="31"/>
      <c r="U24" s="58"/>
      <c r="W24" s="50" t="str">
        <f>asset_id[Asset Name]</f>
        <v>Six Rivers National Fire and Aviation - Lower Trinity Ranger District</v>
      </c>
      <c r="X24" s="57"/>
      <c r="Y24" s="57"/>
      <c r="Z24" s="57"/>
      <c r="AA24" s="57"/>
      <c r="AB24" s="57"/>
      <c r="AC24" s="57"/>
      <c r="AD24" s="57"/>
      <c r="AE24" s="57"/>
      <c r="AF24" s="59"/>
      <c r="AH24" s="51" t="str">
        <f>asset_id[Asset Name]</f>
        <v>Six Rivers National Fire and Aviation - Lower Trinity Ranger District</v>
      </c>
      <c r="AI24" s="31"/>
      <c r="AJ24" s="31"/>
      <c r="AK24" s="31"/>
      <c r="AL24" s="31"/>
      <c r="AM24" s="31"/>
      <c r="AN24" s="58"/>
      <c r="AP24" s="51" t="str">
        <f>asset_id[Asset Name]</f>
        <v>Six Rivers National Fire and Aviation - Lower Trinity Ranger District</v>
      </c>
      <c r="AQ24" s="31"/>
      <c r="AR24" s="31"/>
      <c r="AS24" s="31"/>
      <c r="AT24" s="58"/>
    </row>
    <row r="25" spans="1:46" ht="105">
      <c r="A25" s="52" t="str">
        <f>asset_id[Asset Name]</f>
        <v>Six Rivers National Fire and Aviation - Mad River Ranger District</v>
      </c>
      <c r="B25" s="68">
        <f>IFERROR(SUM(survival3[[#This Row],[Overall Survivability (1-5)]],safety16[[#This Row],[Overall Condition (1-5)]],reliability17[[#This Row],[Overall Condition (1-5)]],availability18[[#This Row],[Overall Condition (1-5)]],security19[[#This Row],[Overall Condition (1-5)]]),0)</f>
        <v>0</v>
      </c>
      <c r="D25" s="52" t="str">
        <f>asset_id[Asset Name]</f>
        <v>Six Rivers National Fire and Aviation - Mad River Ranger District</v>
      </c>
      <c r="E25" s="57"/>
      <c r="F25" s="57"/>
      <c r="G25" s="57"/>
      <c r="H25" s="57"/>
      <c r="I25" s="57"/>
      <c r="J25" s="59"/>
      <c r="L25" s="52" t="str">
        <f>asset_id[Asset Name]</f>
        <v>Six Rivers National Fire and Aviation - Mad River Ranger District</v>
      </c>
      <c r="M25" s="57"/>
      <c r="N25" s="57"/>
      <c r="O25" s="57"/>
      <c r="P25" s="57"/>
      <c r="Q25" s="57"/>
      <c r="R25" s="57"/>
      <c r="S25" s="57"/>
      <c r="T25" s="57"/>
      <c r="U25" s="59"/>
      <c r="W25" s="50" t="str">
        <f>asset_id[Asset Name]</f>
        <v>Six Rivers National Fire and Aviation - Mad River Ranger District</v>
      </c>
      <c r="X25" s="57"/>
      <c r="Y25" s="57"/>
      <c r="Z25" s="57"/>
      <c r="AA25" s="57"/>
      <c r="AB25" s="57"/>
      <c r="AC25" s="57"/>
      <c r="AD25" s="57"/>
      <c r="AE25" s="57"/>
      <c r="AF25" s="59"/>
      <c r="AH25" s="52" t="str">
        <f>asset_id[Asset Name]</f>
        <v>Six Rivers National Fire and Aviation - Mad River Ranger District</v>
      </c>
      <c r="AI25" s="57"/>
      <c r="AJ25" s="57"/>
      <c r="AK25" s="57"/>
      <c r="AL25" s="57"/>
      <c r="AM25" s="57"/>
      <c r="AN25" s="59"/>
      <c r="AP25" s="52" t="str">
        <f>asset_id[Asset Name]</f>
        <v>Six Rivers National Fire and Aviation - Mad River Ranger District</v>
      </c>
      <c r="AQ25" s="57"/>
      <c r="AR25" s="57"/>
      <c r="AS25" s="57"/>
      <c r="AT25" s="58"/>
    </row>
    <row r="26" spans="1:46" ht="105" hidden="1">
      <c r="A26" s="52" t="str">
        <f>asset_id[Asset Name]</f>
        <v>Six Rivers National Fire and Aviation - Orleans Ranger District</v>
      </c>
      <c r="B26" s="68">
        <f>IFERROR(SUM(survival3[[#This Row],[Overall Survivability (1-5)]],safety16[[#This Row],[Overall Condition (1-5)]],reliability17[[#This Row],[Overall Condition (1-5)]],availability18[[#This Row],[Overall Condition (1-5)]],security19[[#This Row],[Overall Condition (1-5)]]),0)</f>
        <v>0</v>
      </c>
      <c r="D26" s="52" t="str">
        <f>asset_id[Asset Name]</f>
        <v>Six Rivers National Fire and Aviation - Orleans Ranger District</v>
      </c>
      <c r="E26" s="57"/>
      <c r="F26" s="57"/>
      <c r="G26" s="57"/>
      <c r="H26" s="57"/>
      <c r="I26" s="57"/>
      <c r="J26" s="59"/>
      <c r="L26" s="52" t="str">
        <f>asset_id[Asset Name]</f>
        <v>Six Rivers National Fire and Aviation - Orleans Ranger District</v>
      </c>
      <c r="M26" s="57"/>
      <c r="N26" s="57"/>
      <c r="O26" s="57"/>
      <c r="P26" s="57"/>
      <c r="Q26" s="57"/>
      <c r="R26" s="57"/>
      <c r="S26" s="57"/>
      <c r="T26" s="57"/>
      <c r="U26" s="59"/>
      <c r="W26" s="50" t="str">
        <f>asset_id[Asset Name]</f>
        <v>Six Rivers National Fire and Aviation - Orleans Ranger District</v>
      </c>
      <c r="X26" s="57"/>
      <c r="Y26" s="57"/>
      <c r="Z26" s="57"/>
      <c r="AA26" s="57"/>
      <c r="AB26" s="57"/>
      <c r="AC26" s="57"/>
      <c r="AD26" s="57"/>
      <c r="AE26" s="57"/>
      <c r="AF26" s="59"/>
      <c r="AH26" s="52" t="str">
        <f>asset_id[Asset Name]</f>
        <v>Six Rivers National Fire and Aviation - Orleans Ranger District</v>
      </c>
      <c r="AI26" s="57"/>
      <c r="AJ26" s="57"/>
      <c r="AK26" s="57"/>
      <c r="AL26" s="57"/>
      <c r="AM26" s="57"/>
      <c r="AN26" s="59"/>
      <c r="AP26" s="52" t="str">
        <f>asset_id[Asset Name]</f>
        <v>Six Rivers National Fire and Aviation - Orleans Ranger District</v>
      </c>
      <c r="AQ26" s="57"/>
      <c r="AR26" s="57"/>
      <c r="AS26" s="57"/>
      <c r="AT26" s="58"/>
    </row>
    <row r="27" spans="1:46" ht="45" hidden="1">
      <c r="A27" s="52" t="str">
        <f>asset_id[Asset Name]</f>
        <v>Humboldy Bay Fire Station 1</v>
      </c>
      <c r="B27" s="68">
        <f>IFERROR(SUM(survival3[[#This Row],[Overall Survivability (1-5)]],safety16[[#This Row],[Overall Condition (1-5)]],reliability17[[#This Row],[Overall Condition (1-5)]],availability18[[#This Row],[Overall Condition (1-5)]],security19[[#This Row],[Overall Condition (1-5)]]),0)</f>
        <v>0</v>
      </c>
      <c r="D27" s="52" t="str">
        <f>asset_id[Asset Name]</f>
        <v>Humboldy Bay Fire Station 1</v>
      </c>
      <c r="E27" s="57"/>
      <c r="F27" s="57"/>
      <c r="G27" s="57"/>
      <c r="H27" s="57"/>
      <c r="I27" s="57"/>
      <c r="J27" s="59"/>
      <c r="L27" s="52" t="str">
        <f>asset_id[Asset Name]</f>
        <v>Humboldy Bay Fire Station 1</v>
      </c>
      <c r="M27" s="57"/>
      <c r="N27" s="57"/>
      <c r="O27" s="57"/>
      <c r="P27" s="57"/>
      <c r="Q27" s="57"/>
      <c r="R27" s="57"/>
      <c r="S27" s="57"/>
      <c r="T27" s="57"/>
      <c r="U27" s="59"/>
      <c r="W27" s="50" t="str">
        <f>asset_id[Asset Name]</f>
        <v>Humboldy Bay Fire Station 1</v>
      </c>
      <c r="X27" s="57"/>
      <c r="Y27" s="57"/>
      <c r="Z27" s="57"/>
      <c r="AA27" s="57"/>
      <c r="AB27" s="57"/>
      <c r="AC27" s="57"/>
      <c r="AD27" s="57"/>
      <c r="AE27" s="57"/>
      <c r="AF27" s="59"/>
      <c r="AH27" s="52" t="str">
        <f>asset_id[Asset Name]</f>
        <v>Humboldy Bay Fire Station 1</v>
      </c>
      <c r="AI27" s="57"/>
      <c r="AJ27" s="57"/>
      <c r="AK27" s="57"/>
      <c r="AL27" s="57"/>
      <c r="AM27" s="57"/>
      <c r="AN27" s="59"/>
      <c r="AP27" s="52" t="str">
        <f>asset_id[Asset Name]</f>
        <v>Humboldy Bay Fire Station 1</v>
      </c>
      <c r="AQ27" s="57"/>
      <c r="AR27" s="57"/>
      <c r="AS27" s="57"/>
      <c r="AT27" s="58"/>
    </row>
    <row r="28" spans="1:46" ht="45" hidden="1">
      <c r="A28" s="52" t="str">
        <f>asset_id[Asset Name]</f>
        <v>Humboldy Bay Fire Station 2</v>
      </c>
      <c r="B28" s="68">
        <f>IFERROR(SUM(survival3[[#This Row],[Overall Survivability (1-5)]],safety16[[#This Row],[Overall Condition (1-5)]],reliability17[[#This Row],[Overall Condition (1-5)]],availability18[[#This Row],[Overall Condition (1-5)]],security19[[#This Row],[Overall Condition (1-5)]]),0)</f>
        <v>0</v>
      </c>
      <c r="D28" s="52" t="str">
        <f>asset_id[Asset Name]</f>
        <v>Humboldy Bay Fire Station 2</v>
      </c>
      <c r="E28" s="57"/>
      <c r="F28" s="57"/>
      <c r="G28" s="57"/>
      <c r="H28" s="57"/>
      <c r="I28" s="57"/>
      <c r="J28" s="59"/>
      <c r="L28" s="52" t="str">
        <f>asset_id[Asset Name]</f>
        <v>Humboldy Bay Fire Station 2</v>
      </c>
      <c r="M28" s="57"/>
      <c r="N28" s="57"/>
      <c r="O28" s="57"/>
      <c r="P28" s="57"/>
      <c r="Q28" s="57"/>
      <c r="R28" s="57"/>
      <c r="S28" s="57"/>
      <c r="T28" s="57"/>
      <c r="U28" s="59"/>
      <c r="W28" s="50" t="str">
        <f>asset_id[Asset Name]</f>
        <v>Humboldy Bay Fire Station 2</v>
      </c>
      <c r="X28" s="57"/>
      <c r="Y28" s="57"/>
      <c r="Z28" s="57"/>
      <c r="AA28" s="57"/>
      <c r="AB28" s="57"/>
      <c r="AC28" s="57"/>
      <c r="AD28" s="57"/>
      <c r="AE28" s="57"/>
      <c r="AF28" s="59"/>
      <c r="AH28" s="52" t="str">
        <f>asset_id[Asset Name]</f>
        <v>Humboldy Bay Fire Station 2</v>
      </c>
      <c r="AI28" s="57"/>
      <c r="AJ28" s="57"/>
      <c r="AK28" s="57"/>
      <c r="AL28" s="57"/>
      <c r="AM28" s="57"/>
      <c r="AN28" s="59"/>
      <c r="AP28" s="52" t="str">
        <f>asset_id[Asset Name]</f>
        <v>Humboldy Bay Fire Station 2</v>
      </c>
      <c r="AQ28" s="57"/>
      <c r="AR28" s="57"/>
      <c r="AS28" s="57"/>
      <c r="AT28" s="58"/>
    </row>
    <row r="29" spans="1:46" ht="45" hidden="1">
      <c r="A29" s="52" t="str">
        <f>asset_id[Asset Name]</f>
        <v>Humboldy Bay Fire Station 3</v>
      </c>
      <c r="B29" s="68">
        <f>IFERROR(SUM(survival3[[#This Row],[Overall Survivability (1-5)]],safety16[[#This Row],[Overall Condition (1-5)]],reliability17[[#This Row],[Overall Condition (1-5)]],availability18[[#This Row],[Overall Condition (1-5)]],security19[[#This Row],[Overall Condition (1-5)]]),0)</f>
        <v>0</v>
      </c>
      <c r="D29" s="52" t="str">
        <f>asset_id[Asset Name]</f>
        <v>Humboldy Bay Fire Station 3</v>
      </c>
      <c r="E29" s="57"/>
      <c r="F29" s="57"/>
      <c r="G29" s="57"/>
      <c r="H29" s="57"/>
      <c r="I29" s="57"/>
      <c r="J29" s="59"/>
      <c r="L29" s="52" t="str">
        <f>asset_id[Asset Name]</f>
        <v>Humboldy Bay Fire Station 3</v>
      </c>
      <c r="M29" s="57"/>
      <c r="N29" s="57"/>
      <c r="O29" s="57"/>
      <c r="P29" s="57"/>
      <c r="Q29" s="57"/>
      <c r="R29" s="57"/>
      <c r="S29" s="57"/>
      <c r="T29" s="57"/>
      <c r="U29" s="59"/>
      <c r="W29" s="50" t="str">
        <f>asset_id[Asset Name]</f>
        <v>Humboldy Bay Fire Station 3</v>
      </c>
      <c r="X29" s="57"/>
      <c r="Y29" s="57"/>
      <c r="Z29" s="57"/>
      <c r="AA29" s="57"/>
      <c r="AB29" s="57"/>
      <c r="AC29" s="57"/>
      <c r="AD29" s="57"/>
      <c r="AE29" s="57"/>
      <c r="AF29" s="59"/>
      <c r="AH29" s="52" t="str">
        <f>asset_id[Asset Name]</f>
        <v>Humboldy Bay Fire Station 3</v>
      </c>
      <c r="AI29" s="57"/>
      <c r="AJ29" s="57"/>
      <c r="AK29" s="57"/>
      <c r="AL29" s="57"/>
      <c r="AM29" s="57"/>
      <c r="AN29" s="59"/>
      <c r="AP29" s="52" t="str">
        <f>asset_id[Asset Name]</f>
        <v>Humboldy Bay Fire Station 3</v>
      </c>
      <c r="AQ29" s="57"/>
      <c r="AR29" s="57"/>
      <c r="AS29" s="57"/>
      <c r="AT29" s="58"/>
    </row>
    <row r="30" spans="1:46" ht="45" hidden="1">
      <c r="A30" s="52" t="str">
        <f>asset_id[Asset Name]</f>
        <v>Humboldy Bay Fire Station 4</v>
      </c>
      <c r="B30" s="68">
        <f>IFERROR(SUM(survival3[[#This Row],[Overall Survivability (1-5)]],safety16[[#This Row],[Overall Condition (1-5)]],reliability17[[#This Row],[Overall Condition (1-5)]],availability18[[#This Row],[Overall Condition (1-5)]],security19[[#This Row],[Overall Condition (1-5)]]),0)</f>
        <v>0</v>
      </c>
      <c r="D30" s="52" t="str">
        <f>asset_id[Asset Name]</f>
        <v>Humboldy Bay Fire Station 4</v>
      </c>
      <c r="E30" s="57"/>
      <c r="F30" s="57"/>
      <c r="G30" s="57"/>
      <c r="H30" s="57"/>
      <c r="I30" s="57"/>
      <c r="J30" s="59"/>
      <c r="L30" s="52" t="str">
        <f>asset_id[Asset Name]</f>
        <v>Humboldy Bay Fire Station 4</v>
      </c>
      <c r="M30" s="57"/>
      <c r="N30" s="57"/>
      <c r="O30" s="57"/>
      <c r="P30" s="57"/>
      <c r="Q30" s="57"/>
      <c r="R30" s="57"/>
      <c r="S30" s="57"/>
      <c r="T30" s="57"/>
      <c r="U30" s="59"/>
      <c r="W30" s="50" t="str">
        <f>asset_id[Asset Name]</f>
        <v>Humboldy Bay Fire Station 4</v>
      </c>
      <c r="X30" s="57"/>
      <c r="Y30" s="57"/>
      <c r="Z30" s="57"/>
      <c r="AA30" s="57"/>
      <c r="AB30" s="57"/>
      <c r="AC30" s="57"/>
      <c r="AD30" s="57"/>
      <c r="AE30" s="57"/>
      <c r="AF30" s="59"/>
      <c r="AH30" s="52" t="str">
        <f>asset_id[Asset Name]</f>
        <v>Humboldy Bay Fire Station 4</v>
      </c>
      <c r="AI30" s="57"/>
      <c r="AJ30" s="57"/>
      <c r="AK30" s="57"/>
      <c r="AL30" s="57"/>
      <c r="AM30" s="57"/>
      <c r="AN30" s="59"/>
      <c r="AP30" s="52" t="str">
        <f>asset_id[Asset Name]</f>
        <v>Humboldy Bay Fire Station 4</v>
      </c>
      <c r="AQ30" s="57"/>
      <c r="AR30" s="57"/>
      <c r="AS30" s="57"/>
      <c r="AT30" s="58"/>
    </row>
    <row r="31" spans="1:46" ht="45" hidden="1">
      <c r="A31" s="52" t="str">
        <f>asset_id[Asset Name]</f>
        <v>Humboldy Bay Fire Station 5</v>
      </c>
      <c r="B31" s="68">
        <f>IFERROR(SUM(survival3[[#This Row],[Overall Survivability (1-5)]],safety16[[#This Row],[Overall Condition (1-5)]],reliability17[[#This Row],[Overall Condition (1-5)]],availability18[[#This Row],[Overall Condition (1-5)]],security19[[#This Row],[Overall Condition (1-5)]]),0)</f>
        <v>0</v>
      </c>
      <c r="D31" s="52" t="str">
        <f>asset_id[Asset Name]</f>
        <v>Humboldy Bay Fire Station 5</v>
      </c>
      <c r="E31" s="57"/>
      <c r="F31" s="57"/>
      <c r="G31" s="57"/>
      <c r="H31" s="57"/>
      <c r="I31" s="57"/>
      <c r="J31" s="59"/>
      <c r="L31" s="52" t="str">
        <f>asset_id[Asset Name]</f>
        <v>Humboldy Bay Fire Station 5</v>
      </c>
      <c r="M31" s="57"/>
      <c r="N31" s="57"/>
      <c r="O31" s="57"/>
      <c r="P31" s="57"/>
      <c r="Q31" s="57"/>
      <c r="R31" s="57"/>
      <c r="S31" s="57"/>
      <c r="T31" s="57"/>
      <c r="U31" s="59"/>
      <c r="W31" s="50" t="str">
        <f>asset_id[Asset Name]</f>
        <v>Humboldy Bay Fire Station 5</v>
      </c>
      <c r="X31" s="57"/>
      <c r="Y31" s="57"/>
      <c r="Z31" s="57"/>
      <c r="AA31" s="57"/>
      <c r="AB31" s="57"/>
      <c r="AC31" s="57"/>
      <c r="AD31" s="57"/>
      <c r="AE31" s="57"/>
      <c r="AF31" s="59"/>
      <c r="AG31" s="31"/>
      <c r="AH31" s="52" t="str">
        <f>asset_id[Asset Name]</f>
        <v>Humboldy Bay Fire Station 5</v>
      </c>
      <c r="AI31" s="57"/>
      <c r="AJ31" s="57"/>
      <c r="AK31" s="57"/>
      <c r="AL31" s="57"/>
      <c r="AM31" s="57"/>
      <c r="AN31" s="59"/>
      <c r="AP31" s="52" t="str">
        <f>asset_id[Asset Name]</f>
        <v>Humboldy Bay Fire Station 5</v>
      </c>
      <c r="AQ31" s="57"/>
      <c r="AR31" s="57"/>
      <c r="AS31" s="57"/>
      <c r="AT31" s="58"/>
    </row>
    <row r="32" spans="1:46" ht="105" hidden="1">
      <c r="A32" s="52" t="str">
        <f>asset_id[Asset Name]</f>
        <v>Humboldt 1 Fire Protection District - Station 11 (Headquarters)</v>
      </c>
      <c r="B32" s="68">
        <f>IFERROR(SUM(survival3[[#This Row],[Overall Survivability (1-5)]],safety16[[#This Row],[Overall Condition (1-5)]],reliability17[[#This Row],[Overall Condition (1-5)]],availability18[[#This Row],[Overall Condition (1-5)]],security19[[#This Row],[Overall Condition (1-5)]]),0)</f>
        <v>0</v>
      </c>
      <c r="D32" s="52" t="str">
        <f>asset_id[Asset Name]</f>
        <v>Humboldt 1 Fire Protection District - Station 11 (Headquarters)</v>
      </c>
      <c r="E32" s="57"/>
      <c r="F32" s="57"/>
      <c r="G32" s="57"/>
      <c r="H32" s="57"/>
      <c r="I32" s="57"/>
      <c r="J32" s="59"/>
      <c r="L32" s="52" t="str">
        <f>asset_id[Asset Name]</f>
        <v>Humboldt 1 Fire Protection District - Station 11 (Headquarters)</v>
      </c>
      <c r="M32" s="57"/>
      <c r="N32" s="57"/>
      <c r="O32" s="57"/>
      <c r="P32" s="57"/>
      <c r="Q32" s="57"/>
      <c r="R32" s="57"/>
      <c r="S32" s="57"/>
      <c r="T32" s="57"/>
      <c r="U32" s="59"/>
      <c r="W32" s="50" t="str">
        <f>asset_id[Asset Name]</f>
        <v>Humboldt 1 Fire Protection District - Station 11 (Headquarters)</v>
      </c>
      <c r="X32" s="57"/>
      <c r="Y32" s="57"/>
      <c r="Z32" s="57"/>
      <c r="AA32" s="57"/>
      <c r="AB32" s="57"/>
      <c r="AC32" s="57"/>
      <c r="AD32" s="57"/>
      <c r="AE32" s="57"/>
      <c r="AF32" s="59"/>
      <c r="AH32" s="52" t="str">
        <f>asset_id[Asset Name]</f>
        <v>Humboldt 1 Fire Protection District - Station 11 (Headquarters)</v>
      </c>
      <c r="AI32" s="57"/>
      <c r="AJ32" s="57"/>
      <c r="AK32" s="57"/>
      <c r="AL32" s="57"/>
      <c r="AM32" s="57"/>
      <c r="AN32" s="59"/>
      <c r="AP32" s="52" t="str">
        <f>asset_id[Asset Name]</f>
        <v>Humboldt 1 Fire Protection District - Station 11 (Headquarters)</v>
      </c>
      <c r="AQ32" s="57"/>
      <c r="AR32" s="57"/>
      <c r="AS32" s="57"/>
      <c r="AT32" s="58"/>
    </row>
    <row r="33" spans="1:46" ht="90" hidden="1">
      <c r="A33" s="52" t="str">
        <f>asset_id[Asset Name]</f>
        <v xml:space="preserve">Humboldt 1 Fire Protection District - Station 12 (Bayview) </v>
      </c>
      <c r="B33" s="68">
        <f>IFERROR(SUM(survival3[[#This Row],[Overall Survivability (1-5)]],safety16[[#This Row],[Overall Condition (1-5)]],reliability17[[#This Row],[Overall Condition (1-5)]],availability18[[#This Row],[Overall Condition (1-5)]],security19[[#This Row],[Overall Condition (1-5)]]),0)</f>
        <v>0</v>
      </c>
      <c r="D33" s="52" t="str">
        <f>asset_id[Asset Name]</f>
        <v xml:space="preserve">Humboldt 1 Fire Protection District - Station 12 (Bayview) </v>
      </c>
      <c r="E33" s="57"/>
      <c r="F33" s="57"/>
      <c r="G33" s="57"/>
      <c r="H33" s="57"/>
      <c r="I33" s="57"/>
      <c r="J33" s="59"/>
      <c r="L33" s="52" t="str">
        <f>asset_id[Asset Name]</f>
        <v xml:space="preserve">Humboldt 1 Fire Protection District - Station 12 (Bayview) </v>
      </c>
      <c r="M33" s="57"/>
      <c r="N33" s="57"/>
      <c r="O33" s="57"/>
      <c r="P33" s="57"/>
      <c r="Q33" s="57"/>
      <c r="R33" s="57"/>
      <c r="S33" s="57"/>
      <c r="T33" s="57"/>
      <c r="U33" s="59"/>
      <c r="W33" s="50" t="str">
        <f>asset_id[Asset Name]</f>
        <v xml:space="preserve">Humboldt 1 Fire Protection District - Station 12 (Bayview) </v>
      </c>
      <c r="X33" s="57"/>
      <c r="Y33" s="57"/>
      <c r="Z33" s="57"/>
      <c r="AA33" s="57"/>
      <c r="AB33" s="57"/>
      <c r="AC33" s="57"/>
      <c r="AD33" s="57"/>
      <c r="AE33" s="57"/>
      <c r="AF33" s="59"/>
      <c r="AH33" s="52" t="str">
        <f>asset_id[Asset Name]</f>
        <v xml:space="preserve">Humboldt 1 Fire Protection District - Station 12 (Bayview) </v>
      </c>
      <c r="AI33" s="57"/>
      <c r="AJ33" s="57"/>
      <c r="AK33" s="57"/>
      <c r="AL33" s="57"/>
      <c r="AM33" s="57"/>
      <c r="AN33" s="59"/>
      <c r="AP33" s="52" t="str">
        <f>asset_id[Asset Name]</f>
        <v xml:space="preserve">Humboldt 1 Fire Protection District - Station 12 (Bayview) </v>
      </c>
      <c r="AQ33" s="57"/>
      <c r="AR33" s="57"/>
      <c r="AS33" s="57"/>
      <c r="AT33" s="58"/>
    </row>
    <row r="34" spans="1:46" ht="60" hidden="1">
      <c r="A34" s="52" t="str">
        <f>asset_id[Asset Name]</f>
        <v xml:space="preserve">Ferndale Volunteer Fire Department  </v>
      </c>
      <c r="B34" s="68">
        <f>IFERROR(SUM(survival3[[#This Row],[Overall Survivability (1-5)]],safety16[[#This Row],[Overall Condition (1-5)]],reliability17[[#This Row],[Overall Condition (1-5)]],availability18[[#This Row],[Overall Condition (1-5)]],security19[[#This Row],[Overall Condition (1-5)]]),0)</f>
        <v>0</v>
      </c>
      <c r="D34" s="52" t="str">
        <f>asset_id[Asset Name]</f>
        <v xml:space="preserve">Ferndale Volunteer Fire Department  </v>
      </c>
      <c r="E34" s="57"/>
      <c r="F34" s="57"/>
      <c r="G34" s="57"/>
      <c r="H34" s="57"/>
      <c r="I34" s="57"/>
      <c r="J34" s="59"/>
      <c r="L34" s="52" t="str">
        <f>asset_id[Asset Name]</f>
        <v xml:space="preserve">Ferndale Volunteer Fire Department  </v>
      </c>
      <c r="M34" s="57"/>
      <c r="N34" s="57"/>
      <c r="O34" s="57"/>
      <c r="P34" s="57"/>
      <c r="Q34" s="57"/>
      <c r="R34" s="57"/>
      <c r="S34" s="57"/>
      <c r="T34" s="57"/>
      <c r="U34" s="59"/>
      <c r="W34" s="50" t="str">
        <f>asset_id[Asset Name]</f>
        <v xml:space="preserve">Ferndale Volunteer Fire Department  </v>
      </c>
      <c r="X34" s="57"/>
      <c r="Y34" s="57"/>
      <c r="Z34" s="57"/>
      <c r="AA34" s="57"/>
      <c r="AB34" s="57"/>
      <c r="AC34" s="57"/>
      <c r="AD34" s="57"/>
      <c r="AE34" s="57"/>
      <c r="AF34" s="59"/>
      <c r="AH34" s="52" t="str">
        <f>asset_id[Asset Name]</f>
        <v xml:space="preserve">Ferndale Volunteer Fire Department  </v>
      </c>
      <c r="AI34" s="57"/>
      <c r="AJ34" s="57"/>
      <c r="AK34" s="57"/>
      <c r="AL34" s="57"/>
      <c r="AM34" s="57"/>
      <c r="AN34" s="59"/>
      <c r="AP34" s="52" t="str">
        <f>asset_id[Asset Name]</f>
        <v xml:space="preserve">Ferndale Volunteer Fire Department  </v>
      </c>
      <c r="AQ34" s="57"/>
      <c r="AR34" s="57"/>
      <c r="AS34" s="57"/>
      <c r="AT34" s="58"/>
    </row>
    <row r="35" spans="1:46" ht="60" hidden="1">
      <c r="A35" s="52" t="str">
        <f>asset_id[Asset Name]</f>
        <v xml:space="preserve">Fieldbrook Volunteer Fire Department </v>
      </c>
      <c r="B35" s="68">
        <f>IFERROR(SUM(survival3[[#This Row],[Overall Survivability (1-5)]],safety16[[#This Row],[Overall Condition (1-5)]],reliability17[[#This Row],[Overall Condition (1-5)]],availability18[[#This Row],[Overall Condition (1-5)]],security19[[#This Row],[Overall Condition (1-5)]]),0)</f>
        <v>0</v>
      </c>
      <c r="D35" s="52" t="str">
        <f>asset_id[Asset Name]</f>
        <v xml:space="preserve">Fieldbrook Volunteer Fire Department </v>
      </c>
      <c r="E35" s="57"/>
      <c r="F35" s="57"/>
      <c r="G35" s="57"/>
      <c r="H35" s="57"/>
      <c r="I35" s="57"/>
      <c r="J35" s="59"/>
      <c r="L35" s="52" t="str">
        <f>asset_id[Asset Name]</f>
        <v xml:space="preserve">Fieldbrook Volunteer Fire Department </v>
      </c>
      <c r="M35" s="57"/>
      <c r="N35" s="57"/>
      <c r="O35" s="57"/>
      <c r="P35" s="57"/>
      <c r="Q35" s="57"/>
      <c r="R35" s="57"/>
      <c r="S35" s="57"/>
      <c r="T35" s="57"/>
      <c r="U35" s="59"/>
      <c r="W35" s="50" t="str">
        <f>asset_id[Asset Name]</f>
        <v xml:space="preserve">Fieldbrook Volunteer Fire Department </v>
      </c>
      <c r="X35" s="57"/>
      <c r="Y35" s="57"/>
      <c r="Z35" s="57"/>
      <c r="AA35" s="57"/>
      <c r="AB35" s="57"/>
      <c r="AC35" s="57"/>
      <c r="AD35" s="57"/>
      <c r="AE35" s="57"/>
      <c r="AF35" s="59"/>
      <c r="AH35" s="52" t="str">
        <f>asset_id[Asset Name]</f>
        <v xml:space="preserve">Fieldbrook Volunteer Fire Department </v>
      </c>
      <c r="AI35" s="57"/>
      <c r="AJ35" s="57"/>
      <c r="AK35" s="57"/>
      <c r="AL35" s="57"/>
      <c r="AM35" s="57"/>
      <c r="AN35" s="59"/>
      <c r="AP35" s="52" t="str">
        <f>asset_id[Asset Name]</f>
        <v xml:space="preserve">Fieldbrook Volunteer Fire Department </v>
      </c>
      <c r="AQ35" s="57"/>
      <c r="AR35" s="57"/>
      <c r="AS35" s="57"/>
      <c r="AT35" s="58"/>
    </row>
    <row r="36" spans="1:46" ht="60" hidden="1">
      <c r="A36" s="52" t="str">
        <f>asset_id[Asset Name]</f>
        <v xml:space="preserve">Fortuna Volunteer Fire Department </v>
      </c>
      <c r="B36" s="68">
        <f>IFERROR(SUM(survival3[[#This Row],[Overall Survivability (1-5)]],safety16[[#This Row],[Overall Condition (1-5)]],reliability17[[#This Row],[Overall Condition (1-5)]],availability18[[#This Row],[Overall Condition (1-5)]],security19[[#This Row],[Overall Condition (1-5)]]),0)</f>
        <v>0</v>
      </c>
      <c r="D36" s="52" t="str">
        <f>asset_id[Asset Name]</f>
        <v xml:space="preserve">Fortuna Volunteer Fire Department </v>
      </c>
      <c r="E36" s="57"/>
      <c r="F36" s="57"/>
      <c r="G36" s="57"/>
      <c r="H36" s="57"/>
      <c r="I36" s="57"/>
      <c r="J36" s="59"/>
      <c r="L36" s="52" t="str">
        <f>asset_id[Asset Name]</f>
        <v xml:space="preserve">Fortuna Volunteer Fire Department </v>
      </c>
      <c r="M36" s="57"/>
      <c r="N36" s="57"/>
      <c r="O36" s="57"/>
      <c r="P36" s="57"/>
      <c r="Q36" s="57"/>
      <c r="R36" s="57"/>
      <c r="S36" s="57"/>
      <c r="T36" s="57"/>
      <c r="U36" s="59"/>
      <c r="W36" s="50" t="str">
        <f>asset_id[Asset Name]</f>
        <v xml:space="preserve">Fortuna Volunteer Fire Department </v>
      </c>
      <c r="X36" s="57"/>
      <c r="Y36" s="57"/>
      <c r="Z36" s="57"/>
      <c r="AA36" s="57"/>
      <c r="AB36" s="57"/>
      <c r="AC36" s="57"/>
      <c r="AD36" s="57"/>
      <c r="AE36" s="57"/>
      <c r="AF36" s="59"/>
      <c r="AH36" s="52" t="str">
        <f>asset_id[Asset Name]</f>
        <v xml:space="preserve">Fortuna Volunteer Fire Department </v>
      </c>
      <c r="AI36" s="57"/>
      <c r="AJ36" s="57"/>
      <c r="AK36" s="57"/>
      <c r="AL36" s="57"/>
      <c r="AM36" s="57"/>
      <c r="AN36" s="59"/>
      <c r="AP36" s="52" t="str">
        <f>asset_id[Asset Name]</f>
        <v xml:space="preserve">Fortuna Volunteer Fire Department </v>
      </c>
      <c r="AQ36" s="57"/>
      <c r="AR36" s="57"/>
      <c r="AS36" s="57"/>
      <c r="AT36" s="58"/>
    </row>
    <row r="37" spans="1:46" ht="60" hidden="1">
      <c r="A37" s="52" t="str">
        <f>asset_id[Asset Name]</f>
        <v xml:space="preserve">Garberville Fire Protection District </v>
      </c>
      <c r="B37" s="68">
        <f>IFERROR(SUM(survival3[[#This Row],[Overall Survivability (1-5)]],safety16[[#This Row],[Overall Condition (1-5)]],reliability17[[#This Row],[Overall Condition (1-5)]],availability18[[#This Row],[Overall Condition (1-5)]],security19[[#This Row],[Overall Condition (1-5)]]),0)</f>
        <v>0</v>
      </c>
      <c r="D37" s="52" t="str">
        <f>asset_id[Asset Name]</f>
        <v xml:space="preserve">Garberville Fire Protection District </v>
      </c>
      <c r="E37" s="57"/>
      <c r="F37" s="57"/>
      <c r="G37" s="57"/>
      <c r="H37" s="57"/>
      <c r="I37" s="57"/>
      <c r="J37" s="59"/>
      <c r="L37" s="52" t="str">
        <f>asset_id[Asset Name]</f>
        <v xml:space="preserve">Garberville Fire Protection District </v>
      </c>
      <c r="M37" s="57"/>
      <c r="N37" s="57"/>
      <c r="O37" s="57"/>
      <c r="P37" s="57"/>
      <c r="Q37" s="57"/>
      <c r="R37" s="57"/>
      <c r="S37" s="57"/>
      <c r="T37" s="57"/>
      <c r="U37" s="59"/>
      <c r="W37" s="50" t="str">
        <f>asset_id[Asset Name]</f>
        <v xml:space="preserve">Garberville Fire Protection District </v>
      </c>
      <c r="X37" s="57"/>
      <c r="Y37" s="57"/>
      <c r="Z37" s="57"/>
      <c r="AA37" s="57"/>
      <c r="AB37" s="57"/>
      <c r="AC37" s="57"/>
      <c r="AD37" s="57"/>
      <c r="AE37" s="57"/>
      <c r="AF37" s="59"/>
      <c r="AH37" s="52" t="str">
        <f>asset_id[Asset Name]</f>
        <v xml:space="preserve">Garberville Fire Protection District </v>
      </c>
      <c r="AI37" s="57"/>
      <c r="AJ37" s="57"/>
      <c r="AK37" s="57"/>
      <c r="AL37" s="57"/>
      <c r="AM37" s="57"/>
      <c r="AN37" s="59"/>
      <c r="AP37" s="52" t="str">
        <f>asset_id[Asset Name]</f>
        <v xml:space="preserve">Garberville Fire Protection District </v>
      </c>
      <c r="AQ37" s="57"/>
      <c r="AR37" s="57"/>
      <c r="AS37" s="57"/>
      <c r="AT37" s="58"/>
    </row>
    <row r="38" spans="1:46" ht="60" hidden="1">
      <c r="A38" s="52" t="str">
        <f>asset_id[Asset Name]</f>
        <v xml:space="preserve">Palo Verde Volunteer Fire Department </v>
      </c>
      <c r="B38" s="68">
        <f>IFERROR(SUM(survival3[[#This Row],[Overall Survivability (1-5)]],safety16[[#This Row],[Overall Condition (1-5)]],reliability17[[#This Row],[Overall Condition (1-5)]],availability18[[#This Row],[Overall Condition (1-5)]],security19[[#This Row],[Overall Condition (1-5)]]),0)</f>
        <v>0</v>
      </c>
      <c r="D38" s="52" t="str">
        <f>asset_id[Asset Name]</f>
        <v xml:space="preserve">Palo Verde Volunteer Fire Department </v>
      </c>
      <c r="E38" s="57"/>
      <c r="F38" s="57"/>
      <c r="G38" s="57"/>
      <c r="H38" s="57"/>
      <c r="I38" s="57"/>
      <c r="J38" s="59"/>
      <c r="L38" s="52" t="str">
        <f>asset_id[Asset Name]</f>
        <v xml:space="preserve">Palo Verde Volunteer Fire Department </v>
      </c>
      <c r="M38" s="57"/>
      <c r="N38" s="57"/>
      <c r="O38" s="57"/>
      <c r="P38" s="57"/>
      <c r="Q38" s="57"/>
      <c r="R38" s="57"/>
      <c r="S38" s="57"/>
      <c r="T38" s="57"/>
      <c r="U38" s="59"/>
      <c r="W38" s="50" t="str">
        <f>asset_id[Asset Name]</f>
        <v xml:space="preserve">Palo Verde Volunteer Fire Department </v>
      </c>
      <c r="X38" s="57"/>
      <c r="Y38" s="57"/>
      <c r="Z38" s="57"/>
      <c r="AA38" s="57"/>
      <c r="AB38" s="57"/>
      <c r="AC38" s="57"/>
      <c r="AD38" s="57"/>
      <c r="AE38" s="57"/>
      <c r="AF38" s="59"/>
      <c r="AH38" s="52" t="str">
        <f>asset_id[Asset Name]</f>
        <v xml:space="preserve">Palo Verde Volunteer Fire Department </v>
      </c>
      <c r="AI38" s="57"/>
      <c r="AJ38" s="57"/>
      <c r="AK38" s="57"/>
      <c r="AL38" s="57"/>
      <c r="AM38" s="57"/>
      <c r="AN38" s="59"/>
      <c r="AP38" s="52" t="str">
        <f>asset_id[Asset Name]</f>
        <v xml:space="preserve">Palo Verde Volunteer Fire Department </v>
      </c>
      <c r="AQ38" s="57"/>
      <c r="AR38" s="57"/>
      <c r="AS38" s="57"/>
      <c r="AT38" s="58"/>
    </row>
    <row r="39" spans="1:46" ht="60" hidden="1">
      <c r="A39" s="52" t="str">
        <f>asset_id[Asset Name]</f>
        <v xml:space="preserve">Honeydew Volunteer Fire Company </v>
      </c>
      <c r="B39" s="68">
        <f>IFERROR(SUM(survival3[[#This Row],[Overall Survivability (1-5)]],safety16[[#This Row],[Overall Condition (1-5)]],reliability17[[#This Row],[Overall Condition (1-5)]],availability18[[#This Row],[Overall Condition (1-5)]],security19[[#This Row],[Overall Condition (1-5)]]),0)</f>
        <v>0</v>
      </c>
      <c r="D39" s="52" t="str">
        <f>asset_id[Asset Name]</f>
        <v xml:space="preserve">Honeydew Volunteer Fire Company </v>
      </c>
      <c r="E39" s="57"/>
      <c r="F39" s="57"/>
      <c r="G39" s="57"/>
      <c r="H39" s="57"/>
      <c r="I39" s="57"/>
      <c r="J39" s="59"/>
      <c r="L39" s="52" t="str">
        <f>asset_id[Asset Name]</f>
        <v xml:space="preserve">Honeydew Volunteer Fire Company </v>
      </c>
      <c r="M39" s="57"/>
      <c r="N39" s="57"/>
      <c r="O39" s="57"/>
      <c r="P39" s="57"/>
      <c r="Q39" s="57"/>
      <c r="R39" s="57"/>
      <c r="S39" s="57"/>
      <c r="T39" s="57"/>
      <c r="U39" s="59"/>
      <c r="W39" s="50" t="str">
        <f>asset_id[Asset Name]</f>
        <v xml:space="preserve">Honeydew Volunteer Fire Company </v>
      </c>
      <c r="X39" s="57"/>
      <c r="Y39" s="57"/>
      <c r="Z39" s="57"/>
      <c r="AA39" s="57"/>
      <c r="AB39" s="57"/>
      <c r="AC39" s="57"/>
      <c r="AD39" s="57"/>
      <c r="AE39" s="57"/>
      <c r="AF39" s="59"/>
      <c r="AH39" s="52" t="str">
        <f>asset_id[Asset Name]</f>
        <v xml:space="preserve">Honeydew Volunteer Fire Company </v>
      </c>
      <c r="AI39" s="57"/>
      <c r="AJ39" s="57"/>
      <c r="AK39" s="57"/>
      <c r="AL39" s="57"/>
      <c r="AM39" s="57"/>
      <c r="AN39" s="59"/>
      <c r="AP39" s="52" t="str">
        <f>asset_id[Asset Name]</f>
        <v xml:space="preserve">Honeydew Volunteer Fire Company </v>
      </c>
      <c r="AQ39" s="57"/>
      <c r="AR39" s="57"/>
      <c r="AS39" s="57"/>
      <c r="AT39" s="58"/>
    </row>
    <row r="40" spans="1:46" ht="60" hidden="1">
      <c r="A40" s="52" t="str">
        <f>asset_id[Asset Name]</f>
        <v xml:space="preserve">Hoopa Volunteer Fire Department </v>
      </c>
      <c r="B40" s="68">
        <f>IFERROR(SUM(survival3[[#This Row],[Overall Survivability (1-5)]],safety16[[#This Row],[Overall Condition (1-5)]],reliability17[[#This Row],[Overall Condition (1-5)]],availability18[[#This Row],[Overall Condition (1-5)]],security19[[#This Row],[Overall Condition (1-5)]]),0)</f>
        <v>0</v>
      </c>
      <c r="D40" s="52" t="str">
        <f>asset_id[Asset Name]</f>
        <v xml:space="preserve">Hoopa Volunteer Fire Department </v>
      </c>
      <c r="E40" s="57"/>
      <c r="F40" s="57"/>
      <c r="G40" s="57"/>
      <c r="H40" s="57"/>
      <c r="I40" s="57"/>
      <c r="J40" s="59"/>
      <c r="L40" s="52" t="str">
        <f>asset_id[Asset Name]</f>
        <v xml:space="preserve">Hoopa Volunteer Fire Department </v>
      </c>
      <c r="M40" s="57"/>
      <c r="N40" s="57"/>
      <c r="O40" s="57"/>
      <c r="P40" s="57"/>
      <c r="Q40" s="57"/>
      <c r="R40" s="57"/>
      <c r="S40" s="57"/>
      <c r="T40" s="57"/>
      <c r="U40" s="59"/>
      <c r="W40" s="50" t="str">
        <f>asset_id[Asset Name]</f>
        <v xml:space="preserve">Hoopa Volunteer Fire Department </v>
      </c>
      <c r="X40" s="57"/>
      <c r="Y40" s="57"/>
      <c r="Z40" s="57"/>
      <c r="AA40" s="57"/>
      <c r="AB40" s="57"/>
      <c r="AC40" s="57"/>
      <c r="AD40" s="57"/>
      <c r="AE40" s="57"/>
      <c r="AF40" s="59"/>
      <c r="AH40" s="52" t="str">
        <f>asset_id[Asset Name]</f>
        <v xml:space="preserve">Hoopa Volunteer Fire Department </v>
      </c>
      <c r="AI40" s="57"/>
      <c r="AJ40" s="57"/>
      <c r="AK40" s="57"/>
      <c r="AL40" s="57"/>
      <c r="AM40" s="57"/>
      <c r="AN40" s="59"/>
      <c r="AP40" s="52" t="str">
        <f>asset_id[Asset Name]</f>
        <v xml:space="preserve">Hoopa Volunteer Fire Department </v>
      </c>
      <c r="AQ40" s="57"/>
      <c r="AR40" s="57"/>
      <c r="AS40" s="57"/>
      <c r="AT40" s="58"/>
    </row>
    <row r="41" spans="1:46" ht="30" hidden="1">
      <c r="A41" s="52" t="str">
        <f>asset_id[Asset Name]</f>
        <v xml:space="preserve">Hoopa Fire Department </v>
      </c>
      <c r="B41" s="68">
        <f>IFERROR(SUM(survival3[[#This Row],[Overall Survivability (1-5)]],safety16[[#This Row],[Overall Condition (1-5)]],reliability17[[#This Row],[Overall Condition (1-5)]],availability18[[#This Row],[Overall Condition (1-5)]],security19[[#This Row],[Overall Condition (1-5)]]),0)</f>
        <v>0</v>
      </c>
      <c r="D41" s="52" t="str">
        <f>asset_id[Asset Name]</f>
        <v xml:space="preserve">Hoopa Fire Department </v>
      </c>
      <c r="E41" s="57"/>
      <c r="F41" s="57"/>
      <c r="G41" s="57"/>
      <c r="H41" s="57"/>
      <c r="I41" s="57"/>
      <c r="J41" s="59"/>
      <c r="L41" s="52" t="str">
        <f>asset_id[Asset Name]</f>
        <v xml:space="preserve">Hoopa Fire Department </v>
      </c>
      <c r="M41" s="57"/>
      <c r="N41" s="57"/>
      <c r="O41" s="57"/>
      <c r="P41" s="57"/>
      <c r="Q41" s="57"/>
      <c r="R41" s="57"/>
      <c r="S41" s="57"/>
      <c r="T41" s="57"/>
      <c r="U41" s="59"/>
      <c r="W41" s="50" t="str">
        <f>asset_id[Asset Name]</f>
        <v xml:space="preserve">Hoopa Fire Department </v>
      </c>
      <c r="X41" s="57"/>
      <c r="Y41" s="57"/>
      <c r="Z41" s="57"/>
      <c r="AA41" s="57"/>
      <c r="AB41" s="57"/>
      <c r="AC41" s="57"/>
      <c r="AD41" s="57"/>
      <c r="AE41" s="57"/>
      <c r="AF41" s="59"/>
      <c r="AH41" s="52" t="str">
        <f>asset_id[Asset Name]</f>
        <v xml:space="preserve">Hoopa Fire Department </v>
      </c>
      <c r="AI41" s="57"/>
      <c r="AJ41" s="57"/>
      <c r="AK41" s="57"/>
      <c r="AL41" s="57"/>
      <c r="AM41" s="57"/>
      <c r="AN41" s="59"/>
      <c r="AP41" s="52" t="str">
        <f>asset_id[Asset Name]</f>
        <v xml:space="preserve">Hoopa Fire Department </v>
      </c>
      <c r="AQ41" s="57"/>
      <c r="AR41" s="57"/>
      <c r="AS41" s="57"/>
      <c r="AT41" s="58"/>
    </row>
    <row r="42" spans="1:46" ht="60" hidden="1">
      <c r="A42" s="52" t="str">
        <f>asset_id[Asset Name]</f>
        <v xml:space="preserve">Kneeland Volunteer Fire Department </v>
      </c>
      <c r="B42" s="68">
        <f>IFERROR(SUM(survival3[[#This Row],[Overall Survivability (1-5)]],safety16[[#This Row],[Overall Condition (1-5)]],reliability17[[#This Row],[Overall Condition (1-5)]],availability18[[#This Row],[Overall Condition (1-5)]],security19[[#This Row],[Overall Condition (1-5)]]),0)</f>
        <v>0</v>
      </c>
      <c r="D42" s="52" t="str">
        <f>asset_id[Asset Name]</f>
        <v xml:space="preserve">Kneeland Volunteer Fire Department </v>
      </c>
      <c r="E42" s="57"/>
      <c r="F42" s="57"/>
      <c r="G42" s="57"/>
      <c r="H42" s="57"/>
      <c r="I42" s="57"/>
      <c r="J42" s="59"/>
      <c r="L42" s="52" t="str">
        <f>asset_id[Asset Name]</f>
        <v xml:space="preserve">Kneeland Volunteer Fire Department </v>
      </c>
      <c r="M42" s="57"/>
      <c r="N42" s="57"/>
      <c r="O42" s="57"/>
      <c r="P42" s="57"/>
      <c r="Q42" s="57"/>
      <c r="R42" s="57"/>
      <c r="S42" s="57"/>
      <c r="T42" s="57"/>
      <c r="U42" s="59"/>
      <c r="W42" s="50" t="str">
        <f>asset_id[Asset Name]</f>
        <v xml:space="preserve">Kneeland Volunteer Fire Department </v>
      </c>
      <c r="X42" s="57"/>
      <c r="Y42" s="57"/>
      <c r="Z42" s="57"/>
      <c r="AA42" s="57"/>
      <c r="AB42" s="57"/>
      <c r="AC42" s="57"/>
      <c r="AD42" s="57"/>
      <c r="AE42" s="57"/>
      <c r="AF42" s="59"/>
      <c r="AH42" s="52" t="str">
        <f>asset_id[Asset Name]</f>
        <v xml:space="preserve">Kneeland Volunteer Fire Department </v>
      </c>
      <c r="AI42" s="57"/>
      <c r="AJ42" s="57"/>
      <c r="AK42" s="57"/>
      <c r="AL42" s="57"/>
      <c r="AM42" s="57"/>
      <c r="AN42" s="59"/>
      <c r="AP42" s="52" t="str">
        <f>asset_id[Asset Name]</f>
        <v xml:space="preserve">Kneeland Volunteer Fire Department </v>
      </c>
      <c r="AQ42" s="57"/>
      <c r="AR42" s="57"/>
      <c r="AS42" s="57"/>
      <c r="AT42" s="58"/>
    </row>
    <row r="43" spans="1:46" ht="60" hidden="1">
      <c r="A43" s="52" t="str">
        <f>asset_id[Asset Name]</f>
        <v xml:space="preserve">Miranda Volunteer Fire Department </v>
      </c>
      <c r="B43" s="68">
        <f>IFERROR(SUM(survival3[[#This Row],[Overall Survivability (1-5)]],safety16[[#This Row],[Overall Condition (1-5)]],reliability17[[#This Row],[Overall Condition (1-5)]],availability18[[#This Row],[Overall Condition (1-5)]],security19[[#This Row],[Overall Condition (1-5)]]),0)</f>
        <v>0</v>
      </c>
      <c r="D43" s="52" t="str">
        <f>asset_id[Asset Name]</f>
        <v xml:space="preserve">Miranda Volunteer Fire Department </v>
      </c>
      <c r="E43" s="57"/>
      <c r="F43" s="57"/>
      <c r="G43" s="57"/>
      <c r="H43" s="57"/>
      <c r="I43" s="57"/>
      <c r="J43" s="59"/>
      <c r="L43" s="52" t="str">
        <f>asset_id[Asset Name]</f>
        <v xml:space="preserve">Miranda Volunteer Fire Department </v>
      </c>
      <c r="M43" s="57"/>
      <c r="N43" s="57"/>
      <c r="O43" s="57"/>
      <c r="P43" s="57"/>
      <c r="Q43" s="57"/>
      <c r="R43" s="57"/>
      <c r="S43" s="57"/>
      <c r="T43" s="57"/>
      <c r="U43" s="59"/>
      <c r="W43" s="50" t="str">
        <f>asset_id[Asset Name]</f>
        <v xml:space="preserve">Miranda Volunteer Fire Department </v>
      </c>
      <c r="X43" s="57"/>
      <c r="Y43" s="57"/>
      <c r="Z43" s="57"/>
      <c r="AA43" s="57"/>
      <c r="AB43" s="57"/>
      <c r="AC43" s="57"/>
      <c r="AD43" s="57"/>
      <c r="AE43" s="57"/>
      <c r="AF43" s="59"/>
      <c r="AH43" s="52" t="str">
        <f>asset_id[Asset Name]</f>
        <v xml:space="preserve">Miranda Volunteer Fire Department </v>
      </c>
      <c r="AI43" s="57"/>
      <c r="AJ43" s="57"/>
      <c r="AK43" s="57"/>
      <c r="AL43" s="57"/>
      <c r="AM43" s="57"/>
      <c r="AN43" s="59"/>
      <c r="AP43" s="52" t="str">
        <f>asset_id[Asset Name]</f>
        <v xml:space="preserve">Miranda Volunteer Fire Department </v>
      </c>
      <c r="AQ43" s="57"/>
      <c r="AR43" s="57"/>
      <c r="AS43" s="57"/>
      <c r="AT43" s="58"/>
    </row>
    <row r="44" spans="1:46" ht="60" hidden="1">
      <c r="A44" s="52" t="str">
        <f>asset_id[Asset Name]</f>
        <v>Fruitland Volunteer Fire Company</v>
      </c>
      <c r="B44" s="68">
        <f>IFERROR(SUM(survival3[[#This Row],[Overall Survivability (1-5)]],safety16[[#This Row],[Overall Condition (1-5)]],reliability17[[#This Row],[Overall Condition (1-5)]],availability18[[#This Row],[Overall Condition (1-5)]],security19[[#This Row],[Overall Condition (1-5)]]),0)</f>
        <v>0</v>
      </c>
      <c r="D44" s="52" t="str">
        <f>asset_id[Asset Name]</f>
        <v>Fruitland Volunteer Fire Company</v>
      </c>
      <c r="E44" s="57"/>
      <c r="F44" s="57"/>
      <c r="G44" s="57"/>
      <c r="H44" s="57"/>
      <c r="I44" s="57"/>
      <c r="J44" s="59"/>
      <c r="L44" s="52" t="str">
        <f>asset_id[Asset Name]</f>
        <v>Fruitland Volunteer Fire Company</v>
      </c>
      <c r="M44" s="57"/>
      <c r="N44" s="57"/>
      <c r="O44" s="57"/>
      <c r="P44" s="57"/>
      <c r="Q44" s="57"/>
      <c r="R44" s="57"/>
      <c r="S44" s="57"/>
      <c r="T44" s="57"/>
      <c r="U44" s="59"/>
      <c r="W44" s="50" t="str">
        <f>asset_id[Asset Name]</f>
        <v>Fruitland Volunteer Fire Company</v>
      </c>
      <c r="X44" s="57"/>
      <c r="Y44" s="57"/>
      <c r="Z44" s="57"/>
      <c r="AA44" s="57"/>
      <c r="AB44" s="57"/>
      <c r="AC44" s="57"/>
      <c r="AD44" s="57"/>
      <c r="AE44" s="57"/>
      <c r="AF44" s="59"/>
      <c r="AH44" s="52" t="str">
        <f>asset_id[Asset Name]</f>
        <v>Fruitland Volunteer Fire Company</v>
      </c>
      <c r="AI44" s="57"/>
      <c r="AJ44" s="57"/>
      <c r="AK44" s="57"/>
      <c r="AL44" s="57"/>
      <c r="AM44" s="57"/>
      <c r="AN44" s="59"/>
      <c r="AP44" s="52" t="str">
        <f>asset_id[Asset Name]</f>
        <v>Fruitland Volunteer Fire Company</v>
      </c>
      <c r="AQ44" s="57"/>
      <c r="AR44" s="57"/>
      <c r="AS44" s="57"/>
      <c r="AT44" s="58"/>
    </row>
    <row r="45" spans="1:46" ht="60" hidden="1">
      <c r="A45" s="52" t="str">
        <f>asset_id[Asset Name]</f>
        <v xml:space="preserve">Orick Volunteer Fire Department </v>
      </c>
      <c r="B45" s="68">
        <f>IFERROR(SUM(survival3[[#This Row],[Overall Survivability (1-5)]],safety16[[#This Row],[Overall Condition (1-5)]],reliability17[[#This Row],[Overall Condition (1-5)]],availability18[[#This Row],[Overall Condition (1-5)]],security19[[#This Row],[Overall Condition (1-5)]]),0)</f>
        <v>0</v>
      </c>
      <c r="D45" s="52" t="str">
        <f>asset_id[Asset Name]</f>
        <v xml:space="preserve">Orick Volunteer Fire Department </v>
      </c>
      <c r="E45" s="57"/>
      <c r="F45" s="57"/>
      <c r="G45" s="57"/>
      <c r="H45" s="57"/>
      <c r="I45" s="57"/>
      <c r="J45" s="59"/>
      <c r="L45" s="52" t="str">
        <f>asset_id[Asset Name]</f>
        <v xml:space="preserve">Orick Volunteer Fire Department </v>
      </c>
      <c r="M45" s="57"/>
      <c r="N45" s="57"/>
      <c r="O45" s="57"/>
      <c r="P45" s="57"/>
      <c r="Q45" s="57"/>
      <c r="R45" s="57"/>
      <c r="S45" s="57"/>
      <c r="T45" s="57"/>
      <c r="U45" s="59"/>
      <c r="W45" s="50" t="str">
        <f>asset_id[Asset Name]</f>
        <v xml:space="preserve">Orick Volunteer Fire Department </v>
      </c>
      <c r="X45" s="57"/>
      <c r="Y45" s="57"/>
      <c r="Z45" s="57"/>
      <c r="AA45" s="57"/>
      <c r="AB45" s="57"/>
      <c r="AC45" s="57"/>
      <c r="AD45" s="57"/>
      <c r="AE45" s="57"/>
      <c r="AF45" s="59"/>
      <c r="AH45" s="52" t="str">
        <f>asset_id[Asset Name]</f>
        <v xml:space="preserve">Orick Volunteer Fire Department </v>
      </c>
      <c r="AI45" s="57"/>
      <c r="AJ45" s="57"/>
      <c r="AK45" s="57"/>
      <c r="AL45" s="57"/>
      <c r="AM45" s="57"/>
      <c r="AN45" s="59"/>
      <c r="AP45" s="52" t="str">
        <f>asset_id[Asset Name]</f>
        <v xml:space="preserve">Orick Volunteer Fire Department </v>
      </c>
      <c r="AQ45" s="57"/>
      <c r="AR45" s="57"/>
      <c r="AS45" s="57"/>
      <c r="AT45" s="58"/>
    </row>
    <row r="46" spans="1:46" ht="60" hidden="1">
      <c r="A46" s="52" t="str">
        <f>asset_id[Asset Name]</f>
        <v xml:space="preserve">Orleans Volunteer Fire Department </v>
      </c>
      <c r="B46" s="68">
        <f>IFERROR(SUM(survival3[[#This Row],[Overall Survivability (1-5)]],safety16[[#This Row],[Overall Condition (1-5)]],reliability17[[#This Row],[Overall Condition (1-5)]],availability18[[#This Row],[Overall Condition (1-5)]],security19[[#This Row],[Overall Condition (1-5)]]),0)</f>
        <v>0</v>
      </c>
      <c r="D46" s="52" t="str">
        <f>asset_id[Asset Name]</f>
        <v xml:space="preserve">Orleans Volunteer Fire Department </v>
      </c>
      <c r="E46" s="57"/>
      <c r="F46" s="57"/>
      <c r="G46" s="57"/>
      <c r="H46" s="57"/>
      <c r="I46" s="57"/>
      <c r="J46" s="59"/>
      <c r="L46" s="52" t="str">
        <f>asset_id[Asset Name]</f>
        <v xml:space="preserve">Orleans Volunteer Fire Department </v>
      </c>
      <c r="M46" s="57"/>
      <c r="N46" s="57"/>
      <c r="O46" s="57"/>
      <c r="P46" s="57"/>
      <c r="Q46" s="57"/>
      <c r="R46" s="57"/>
      <c r="S46" s="57"/>
      <c r="T46" s="57"/>
      <c r="U46" s="59"/>
      <c r="W46" s="50" t="str">
        <f>asset_id[Asset Name]</f>
        <v xml:space="preserve">Orleans Volunteer Fire Department </v>
      </c>
      <c r="X46" s="57"/>
      <c r="Y46" s="57"/>
      <c r="Z46" s="57"/>
      <c r="AA46" s="57"/>
      <c r="AB46" s="57"/>
      <c r="AC46" s="57"/>
      <c r="AD46" s="57"/>
      <c r="AE46" s="57"/>
      <c r="AF46" s="59"/>
      <c r="AH46" s="52" t="str">
        <f>asset_id[Asset Name]</f>
        <v xml:space="preserve">Orleans Volunteer Fire Department </v>
      </c>
      <c r="AI46" s="57"/>
      <c r="AJ46" s="57"/>
      <c r="AK46" s="57"/>
      <c r="AL46" s="57"/>
      <c r="AM46" s="57"/>
      <c r="AN46" s="59"/>
      <c r="AP46" s="52" t="str">
        <f>asset_id[Asset Name]</f>
        <v xml:space="preserve">Orleans Volunteer Fire Department </v>
      </c>
      <c r="AQ46" s="57"/>
      <c r="AR46" s="57"/>
      <c r="AS46" s="57"/>
      <c r="AT46" s="58"/>
    </row>
    <row r="47" spans="1:46" ht="60" collapsed="1">
      <c r="A47" s="52" t="str">
        <f>asset_id[Asset Name]</f>
        <v xml:space="preserve">Petrolia Volunteer Fire Department </v>
      </c>
      <c r="B47" s="68">
        <f>IFERROR(SUM(survival3[[#This Row],[Overall Survivability (1-5)]],safety16[[#This Row],[Overall Condition (1-5)]],reliability17[[#This Row],[Overall Condition (1-5)]],availability18[[#This Row],[Overall Condition (1-5)]],security19[[#This Row],[Overall Condition (1-5)]]),0)</f>
        <v>0</v>
      </c>
      <c r="D47" s="52" t="str">
        <f>asset_id[Asset Name]</f>
        <v xml:space="preserve">Petrolia Volunteer Fire Department </v>
      </c>
      <c r="E47" s="57"/>
      <c r="F47" s="57"/>
      <c r="G47" s="57"/>
      <c r="H47" s="57"/>
      <c r="I47" s="57"/>
      <c r="J47" s="59"/>
      <c r="L47" s="52" t="str">
        <f>asset_id[Asset Name]</f>
        <v xml:space="preserve">Petrolia Volunteer Fire Department </v>
      </c>
      <c r="M47" s="57"/>
      <c r="N47" s="57"/>
      <c r="O47" s="57"/>
      <c r="P47" s="57"/>
      <c r="Q47" s="57"/>
      <c r="R47" s="57"/>
      <c r="S47" s="57"/>
      <c r="T47" s="57"/>
      <c r="U47" s="59"/>
      <c r="W47" s="50" t="str">
        <f>asset_id[Asset Name]</f>
        <v xml:space="preserve">Petrolia Volunteer Fire Department </v>
      </c>
      <c r="X47" s="57"/>
      <c r="Y47" s="57"/>
      <c r="Z47" s="57"/>
      <c r="AA47" s="57"/>
      <c r="AB47" s="57"/>
      <c r="AC47" s="57"/>
      <c r="AD47" s="57"/>
      <c r="AE47" s="57"/>
      <c r="AF47" s="59"/>
      <c r="AH47" s="52" t="str">
        <f>asset_id[Asset Name]</f>
        <v xml:space="preserve">Petrolia Volunteer Fire Department </v>
      </c>
      <c r="AI47" s="57"/>
      <c r="AJ47" s="57"/>
      <c r="AK47" s="57"/>
      <c r="AL47" s="57"/>
      <c r="AM47" s="57"/>
      <c r="AN47" s="59"/>
      <c r="AP47" s="52" t="str">
        <f>asset_id[Asset Name]</f>
        <v xml:space="preserve">Petrolia Volunteer Fire Department </v>
      </c>
      <c r="AQ47" s="57"/>
      <c r="AR47" s="57"/>
      <c r="AS47" s="57"/>
      <c r="AT47" s="58"/>
    </row>
    <row r="48" spans="1:46" ht="60">
      <c r="A48" s="52" t="str">
        <f>asset_id[Asset Name]</f>
        <v xml:space="preserve">Phillipsville Volunteer Fire Department </v>
      </c>
      <c r="B48" s="68">
        <f>IFERROR(SUM(survival3[[#This Row],[Overall Survivability (1-5)]],safety16[[#This Row],[Overall Condition (1-5)]],reliability17[[#This Row],[Overall Condition (1-5)]],availability18[[#This Row],[Overall Condition (1-5)]],security19[[#This Row],[Overall Condition (1-5)]]),0)</f>
        <v>0</v>
      </c>
      <c r="D48" s="52" t="str">
        <f>asset_id[Asset Name]</f>
        <v xml:space="preserve">Phillipsville Volunteer Fire Department </v>
      </c>
      <c r="E48" s="57"/>
      <c r="F48" s="57"/>
      <c r="G48" s="57"/>
      <c r="H48" s="57"/>
      <c r="I48" s="57"/>
      <c r="J48" s="59"/>
      <c r="L48" s="52" t="str">
        <f>asset_id[Asset Name]</f>
        <v xml:space="preserve">Phillipsville Volunteer Fire Department </v>
      </c>
      <c r="M48" s="57"/>
      <c r="N48" s="57"/>
      <c r="O48" s="57"/>
      <c r="P48" s="57"/>
      <c r="Q48" s="57"/>
      <c r="R48" s="57"/>
      <c r="S48" s="57"/>
      <c r="T48" s="57"/>
      <c r="U48" s="59"/>
      <c r="W48" s="50" t="str">
        <f>asset_id[Asset Name]</f>
        <v xml:space="preserve">Phillipsville Volunteer Fire Department </v>
      </c>
      <c r="X48" s="57"/>
      <c r="Y48" s="57"/>
      <c r="Z48" s="57"/>
      <c r="AA48" s="57"/>
      <c r="AB48" s="57"/>
      <c r="AC48" s="57"/>
      <c r="AD48" s="57"/>
      <c r="AE48" s="57"/>
      <c r="AF48" s="59"/>
      <c r="AH48" s="52" t="str">
        <f>asset_id[Asset Name]</f>
        <v xml:space="preserve">Phillipsville Volunteer Fire Department </v>
      </c>
      <c r="AI48" s="57"/>
      <c r="AJ48" s="57"/>
      <c r="AK48" s="57"/>
      <c r="AL48" s="57"/>
      <c r="AM48" s="57"/>
      <c r="AN48" s="59"/>
      <c r="AP48" s="52" t="str">
        <f>asset_id[Asset Name]</f>
        <v xml:space="preserve">Phillipsville Volunteer Fire Department </v>
      </c>
      <c r="AQ48" s="57"/>
      <c r="AR48" s="57"/>
      <c r="AS48" s="57"/>
      <c r="AT48" s="58"/>
    </row>
    <row r="49" spans="1:46" ht="60">
      <c r="A49" s="52" t="str">
        <f>asset_id[Asset Name]</f>
        <v xml:space="preserve">Redcrest Volunteer Fire Department </v>
      </c>
      <c r="B49" s="68">
        <f>IFERROR(SUM(survival3[[#This Row],[Overall Survivability (1-5)]],safety16[[#This Row],[Overall Condition (1-5)]],reliability17[[#This Row],[Overall Condition (1-5)]],availability18[[#This Row],[Overall Condition (1-5)]],security19[[#This Row],[Overall Condition (1-5)]]),0)</f>
        <v>0</v>
      </c>
      <c r="D49" s="52" t="str">
        <f>asset_id[Asset Name]</f>
        <v xml:space="preserve">Redcrest Volunteer Fire Department </v>
      </c>
      <c r="E49" s="57"/>
      <c r="F49" s="57"/>
      <c r="G49" s="57"/>
      <c r="H49" s="57"/>
      <c r="I49" s="57"/>
      <c r="J49" s="59"/>
      <c r="L49" s="52" t="str">
        <f>asset_id[Asset Name]</f>
        <v xml:space="preserve">Redcrest Volunteer Fire Department </v>
      </c>
      <c r="M49" s="57"/>
      <c r="N49" s="57"/>
      <c r="O49" s="57"/>
      <c r="P49" s="57"/>
      <c r="Q49" s="57"/>
      <c r="R49" s="57"/>
      <c r="S49" s="57"/>
      <c r="T49" s="57"/>
      <c r="U49" s="59"/>
      <c r="W49" s="50" t="str">
        <f>asset_id[Asset Name]</f>
        <v xml:space="preserve">Redcrest Volunteer Fire Department </v>
      </c>
      <c r="X49" s="57"/>
      <c r="Y49" s="57"/>
      <c r="Z49" s="57"/>
      <c r="AA49" s="57"/>
      <c r="AB49" s="57"/>
      <c r="AC49" s="57"/>
      <c r="AD49" s="57"/>
      <c r="AE49" s="57"/>
      <c r="AF49" s="59"/>
      <c r="AH49" s="52" t="str">
        <f>asset_id[Asset Name]</f>
        <v xml:space="preserve">Redcrest Volunteer Fire Department </v>
      </c>
      <c r="AI49" s="57"/>
      <c r="AJ49" s="57"/>
      <c r="AK49" s="57"/>
      <c r="AL49" s="57"/>
      <c r="AM49" s="57"/>
      <c r="AN49" s="59"/>
      <c r="AP49" s="52" t="str">
        <f>asset_id[Asset Name]</f>
        <v xml:space="preserve">Redcrest Volunteer Fire Department </v>
      </c>
      <c r="AQ49" s="57"/>
      <c r="AR49" s="57"/>
      <c r="AS49" s="57"/>
      <c r="AT49" s="58"/>
    </row>
    <row r="50" spans="1:46" ht="60">
      <c r="A50" s="52" t="str">
        <f>asset_id[Asset Name]</f>
        <v xml:space="preserve">Beginnings Volunteer Fire Department </v>
      </c>
      <c r="B50" s="68">
        <f>IFERROR(SUM(survival3[[#This Row],[Overall Survivability (1-5)]],safety16[[#This Row],[Overall Condition (1-5)]],reliability17[[#This Row],[Overall Condition (1-5)]],availability18[[#This Row],[Overall Condition (1-5)]],security19[[#This Row],[Overall Condition (1-5)]]),0)</f>
        <v>0</v>
      </c>
      <c r="D50" s="52" t="str">
        <f>asset_id[Asset Name]</f>
        <v xml:space="preserve">Beginnings Volunteer Fire Department </v>
      </c>
      <c r="E50" s="57"/>
      <c r="F50" s="57"/>
      <c r="G50" s="57"/>
      <c r="H50" s="57"/>
      <c r="I50" s="57"/>
      <c r="J50" s="59"/>
      <c r="L50" s="52" t="str">
        <f>asset_id[Asset Name]</f>
        <v xml:space="preserve">Beginnings Volunteer Fire Department </v>
      </c>
      <c r="M50" s="57"/>
      <c r="N50" s="57"/>
      <c r="O50" s="57"/>
      <c r="P50" s="57"/>
      <c r="Q50" s="57"/>
      <c r="R50" s="57"/>
      <c r="S50" s="57"/>
      <c r="T50" s="57"/>
      <c r="U50" s="59"/>
      <c r="W50" s="50" t="str">
        <f>asset_id[Asset Name]</f>
        <v xml:space="preserve">Beginnings Volunteer Fire Department </v>
      </c>
      <c r="X50" s="57"/>
      <c r="Y50" s="57"/>
      <c r="Z50" s="57"/>
      <c r="AA50" s="57"/>
      <c r="AB50" s="57"/>
      <c r="AC50" s="57"/>
      <c r="AD50" s="57"/>
      <c r="AE50" s="57"/>
      <c r="AF50" s="59"/>
      <c r="AH50" s="52" t="str">
        <f>asset_id[Asset Name]</f>
        <v xml:space="preserve">Beginnings Volunteer Fire Department </v>
      </c>
      <c r="AI50" s="57"/>
      <c r="AJ50" s="57"/>
      <c r="AK50" s="57"/>
      <c r="AL50" s="57"/>
      <c r="AM50" s="57"/>
      <c r="AN50" s="59"/>
      <c r="AP50" s="52" t="str">
        <f>asset_id[Asset Name]</f>
        <v xml:space="preserve">Beginnings Volunteer Fire Department </v>
      </c>
      <c r="AQ50" s="57"/>
      <c r="AR50" s="57"/>
      <c r="AS50" s="57"/>
      <c r="AT50" s="58"/>
    </row>
    <row r="51" spans="1:46" ht="60">
      <c r="A51" s="52" t="str">
        <f>asset_id[Asset Name]</f>
        <v>Rio Dell Fire Department Main Station</v>
      </c>
      <c r="B51" s="68">
        <f>IFERROR(SUM(survival3[[#This Row],[Overall Survivability (1-5)]],safety16[[#This Row],[Overall Condition (1-5)]],reliability17[[#This Row],[Overall Condition (1-5)]],availability18[[#This Row],[Overall Condition (1-5)]],security19[[#This Row],[Overall Condition (1-5)]]),0)</f>
        <v>0</v>
      </c>
      <c r="D51" s="52" t="str">
        <f>asset_id[Asset Name]</f>
        <v>Rio Dell Fire Department Main Station</v>
      </c>
      <c r="E51" s="57"/>
      <c r="F51" s="57"/>
      <c r="G51" s="57"/>
      <c r="H51" s="57"/>
      <c r="I51" s="57"/>
      <c r="J51" s="59"/>
      <c r="L51" s="52" t="str">
        <f>asset_id[Asset Name]</f>
        <v>Rio Dell Fire Department Main Station</v>
      </c>
      <c r="M51" s="57"/>
      <c r="N51" s="57"/>
      <c r="O51" s="57"/>
      <c r="P51" s="57"/>
      <c r="Q51" s="57"/>
      <c r="R51" s="57"/>
      <c r="S51" s="57"/>
      <c r="T51" s="57"/>
      <c r="U51" s="59"/>
      <c r="W51" s="50" t="str">
        <f>asset_id[Asset Name]</f>
        <v>Rio Dell Fire Department Main Station</v>
      </c>
      <c r="X51" s="57"/>
      <c r="Y51" s="57"/>
      <c r="Z51" s="57"/>
      <c r="AA51" s="57"/>
      <c r="AB51" s="57"/>
      <c r="AC51" s="57"/>
      <c r="AD51" s="57"/>
      <c r="AE51" s="57"/>
      <c r="AF51" s="59"/>
      <c r="AH51" s="52" t="str">
        <f>asset_id[Asset Name]</f>
        <v>Rio Dell Fire Department Main Station</v>
      </c>
      <c r="AI51" s="57"/>
      <c r="AJ51" s="57"/>
      <c r="AK51" s="57"/>
      <c r="AL51" s="57"/>
      <c r="AM51" s="57"/>
      <c r="AN51" s="59"/>
      <c r="AP51" s="52" t="str">
        <f>asset_id[Asset Name]</f>
        <v>Rio Dell Fire Department Main Station</v>
      </c>
      <c r="AQ51" s="57"/>
      <c r="AR51" s="57"/>
      <c r="AS51" s="57"/>
      <c r="AT51" s="58"/>
    </row>
    <row r="52" spans="1:46" ht="45">
      <c r="A52" s="52" t="str">
        <f>asset_id[Asset Name]</f>
        <v xml:space="preserve">Samoa Peninsula Fire District </v>
      </c>
      <c r="B52" s="68">
        <f>IFERROR(SUM(survival3[[#This Row],[Overall Survivability (1-5)]],safety16[[#This Row],[Overall Condition (1-5)]],reliability17[[#This Row],[Overall Condition (1-5)]],availability18[[#This Row],[Overall Condition (1-5)]],security19[[#This Row],[Overall Condition (1-5)]]),0)</f>
        <v>0</v>
      </c>
      <c r="D52" s="52" t="str">
        <f>asset_id[Asset Name]</f>
        <v xml:space="preserve">Samoa Peninsula Fire District </v>
      </c>
      <c r="E52" s="57"/>
      <c r="F52" s="57"/>
      <c r="G52" s="57"/>
      <c r="H52" s="57"/>
      <c r="I52" s="57"/>
      <c r="J52" s="59"/>
      <c r="L52" s="52" t="str">
        <f>asset_id[Asset Name]</f>
        <v xml:space="preserve">Samoa Peninsula Fire District </v>
      </c>
      <c r="M52" s="57"/>
      <c r="N52" s="57"/>
      <c r="O52" s="57"/>
      <c r="P52" s="57"/>
      <c r="Q52" s="57"/>
      <c r="R52" s="57"/>
      <c r="S52" s="57"/>
      <c r="T52" s="57"/>
      <c r="U52" s="59"/>
      <c r="W52" s="50" t="str">
        <f>asset_id[Asset Name]</f>
        <v xml:space="preserve">Samoa Peninsula Fire District </v>
      </c>
      <c r="X52" s="57"/>
      <c r="Y52" s="57"/>
      <c r="Z52" s="57"/>
      <c r="AA52" s="57"/>
      <c r="AB52" s="57"/>
      <c r="AC52" s="57"/>
      <c r="AD52" s="57"/>
      <c r="AE52" s="57"/>
      <c r="AF52" s="59"/>
      <c r="AH52" s="52" t="str">
        <f>asset_id[Asset Name]</f>
        <v xml:space="preserve">Samoa Peninsula Fire District </v>
      </c>
      <c r="AI52" s="57"/>
      <c r="AJ52" s="57"/>
      <c r="AK52" s="57"/>
      <c r="AL52" s="57"/>
      <c r="AM52" s="57"/>
      <c r="AN52" s="59"/>
      <c r="AP52" s="52" t="str">
        <f>asset_id[Asset Name]</f>
        <v xml:space="preserve">Samoa Peninsula Fire District </v>
      </c>
      <c r="AQ52" s="57"/>
      <c r="AR52" s="57"/>
      <c r="AS52" s="57"/>
      <c r="AT52" s="58"/>
    </row>
    <row r="53" spans="1:46" ht="60">
      <c r="A53" s="52" t="str">
        <f>asset_id[Asset Name]</f>
        <v xml:space="preserve">Wieott Volunteer Fire Department </v>
      </c>
      <c r="B53" s="68">
        <f>IFERROR(SUM(survival3[[#This Row],[Overall Survivability (1-5)]],safety16[[#This Row],[Overall Condition (1-5)]],reliability17[[#This Row],[Overall Condition (1-5)]],availability18[[#This Row],[Overall Condition (1-5)]],security19[[#This Row],[Overall Condition (1-5)]]),0)</f>
        <v>0</v>
      </c>
      <c r="D53" s="52" t="str">
        <f>asset_id[Asset Name]</f>
        <v xml:space="preserve">Wieott Volunteer Fire Department </v>
      </c>
      <c r="E53" s="57"/>
      <c r="F53" s="57"/>
      <c r="G53" s="57"/>
      <c r="H53" s="57"/>
      <c r="I53" s="57"/>
      <c r="J53" s="59"/>
      <c r="L53" s="52" t="str">
        <f>asset_id[Asset Name]</f>
        <v xml:space="preserve">Wieott Volunteer Fire Department </v>
      </c>
      <c r="M53" s="57"/>
      <c r="N53" s="57"/>
      <c r="O53" s="57"/>
      <c r="P53" s="57"/>
      <c r="Q53" s="57"/>
      <c r="R53" s="57"/>
      <c r="S53" s="57"/>
      <c r="T53" s="57"/>
      <c r="U53" s="59"/>
      <c r="W53" s="50" t="str">
        <f>asset_id[Asset Name]</f>
        <v xml:space="preserve">Wieott Volunteer Fire Department </v>
      </c>
      <c r="X53" s="57"/>
      <c r="Y53" s="57"/>
      <c r="Z53" s="57"/>
      <c r="AA53" s="57"/>
      <c r="AB53" s="57"/>
      <c r="AC53" s="57"/>
      <c r="AD53" s="57"/>
      <c r="AE53" s="57"/>
      <c r="AF53" s="59"/>
      <c r="AH53" s="52" t="str">
        <f>asset_id[Asset Name]</f>
        <v xml:space="preserve">Wieott Volunteer Fire Department </v>
      </c>
      <c r="AI53" s="57"/>
      <c r="AJ53" s="57"/>
      <c r="AK53" s="57"/>
      <c r="AL53" s="57"/>
      <c r="AM53" s="57"/>
      <c r="AN53" s="59"/>
      <c r="AP53" s="52" t="str">
        <f>asset_id[Asset Name]</f>
        <v xml:space="preserve">Wieott Volunteer Fire Department </v>
      </c>
      <c r="AQ53" s="57"/>
      <c r="AR53" s="57"/>
      <c r="AS53" s="57"/>
      <c r="AT53" s="58"/>
    </row>
    <row r="54" spans="1:46" ht="75">
      <c r="A54" s="52" t="str">
        <f>asset_id[Asset Name]</f>
        <v xml:space="preserve">Shelter Cove Volunteer Fire Department </v>
      </c>
      <c r="B54" s="68">
        <f>IFERROR(SUM(survival3[[#This Row],[Overall Survivability (1-5)]],safety16[[#This Row],[Overall Condition (1-5)]],reliability17[[#This Row],[Overall Condition (1-5)]],availability18[[#This Row],[Overall Condition (1-5)]],security19[[#This Row],[Overall Condition (1-5)]]),0)</f>
        <v>0</v>
      </c>
      <c r="D54" s="52" t="str">
        <f>asset_id[Asset Name]</f>
        <v xml:space="preserve">Shelter Cove Volunteer Fire Department </v>
      </c>
      <c r="E54" s="57"/>
      <c r="F54" s="57"/>
      <c r="G54" s="57"/>
      <c r="H54" s="57"/>
      <c r="I54" s="57"/>
      <c r="J54" s="59"/>
      <c r="L54" s="52" t="str">
        <f>asset_id[Asset Name]</f>
        <v xml:space="preserve">Shelter Cove Volunteer Fire Department </v>
      </c>
      <c r="M54" s="57"/>
      <c r="N54" s="57"/>
      <c r="O54" s="57"/>
      <c r="P54" s="57"/>
      <c r="Q54" s="57"/>
      <c r="R54" s="57"/>
      <c r="S54" s="57"/>
      <c r="T54" s="57"/>
      <c r="U54" s="59"/>
      <c r="W54" s="50" t="str">
        <f>asset_id[Asset Name]</f>
        <v xml:space="preserve">Shelter Cove Volunteer Fire Department </v>
      </c>
      <c r="X54" s="57"/>
      <c r="Y54" s="57"/>
      <c r="Z54" s="57"/>
      <c r="AA54" s="57"/>
      <c r="AB54" s="57"/>
      <c r="AC54" s="57"/>
      <c r="AD54" s="57"/>
      <c r="AE54" s="57"/>
      <c r="AF54" s="59"/>
      <c r="AH54" s="52" t="str">
        <f>asset_id[Asset Name]</f>
        <v xml:space="preserve">Shelter Cove Volunteer Fire Department </v>
      </c>
      <c r="AI54" s="57"/>
      <c r="AJ54" s="57"/>
      <c r="AK54" s="57"/>
      <c r="AL54" s="57"/>
      <c r="AM54" s="57"/>
      <c r="AN54" s="59"/>
      <c r="AP54" s="52" t="str">
        <f>asset_id[Asset Name]</f>
        <v xml:space="preserve">Shelter Cove Volunteer Fire Department </v>
      </c>
      <c r="AQ54" s="57"/>
      <c r="AR54" s="57"/>
      <c r="AS54" s="57"/>
      <c r="AT54" s="58"/>
    </row>
    <row r="55" spans="1:46" ht="60">
      <c r="A55" s="52" t="str">
        <f>asset_id[Asset Name]</f>
        <v xml:space="preserve">Whitethorn Fire Protection District </v>
      </c>
      <c r="B55" s="68">
        <f>IFERROR(SUM(survival3[[#This Row],[Overall Survivability (1-5)]],safety16[[#This Row],[Overall Condition (1-5)]],reliability17[[#This Row],[Overall Condition (1-5)]],availability18[[#This Row],[Overall Condition (1-5)]],security19[[#This Row],[Overall Condition (1-5)]]),0)</f>
        <v>0</v>
      </c>
      <c r="D55" s="52" t="str">
        <f>asset_id[Asset Name]</f>
        <v xml:space="preserve">Whitethorn Fire Protection District </v>
      </c>
      <c r="E55" s="57"/>
      <c r="F55" s="57"/>
      <c r="G55" s="57"/>
      <c r="H55" s="57"/>
      <c r="I55" s="57"/>
      <c r="J55" s="59"/>
      <c r="L55" s="52" t="str">
        <f>asset_id[Asset Name]</f>
        <v xml:space="preserve">Whitethorn Fire Protection District </v>
      </c>
      <c r="M55" s="57"/>
      <c r="N55" s="57"/>
      <c r="O55" s="57"/>
      <c r="P55" s="57"/>
      <c r="Q55" s="57"/>
      <c r="R55" s="57"/>
      <c r="S55" s="57"/>
      <c r="T55" s="57"/>
      <c r="U55" s="59"/>
      <c r="W55" s="50" t="str">
        <f>asset_id[Asset Name]</f>
        <v xml:space="preserve">Whitethorn Fire Protection District </v>
      </c>
      <c r="X55" s="57"/>
      <c r="Y55" s="57"/>
      <c r="Z55" s="57"/>
      <c r="AA55" s="57"/>
      <c r="AB55" s="57"/>
      <c r="AC55" s="57"/>
      <c r="AD55" s="57"/>
      <c r="AE55" s="57"/>
      <c r="AF55" s="59"/>
      <c r="AH55" s="52" t="str">
        <f>asset_id[Asset Name]</f>
        <v xml:space="preserve">Whitethorn Fire Protection District </v>
      </c>
      <c r="AI55" s="57"/>
      <c r="AJ55" s="57"/>
      <c r="AK55" s="57"/>
      <c r="AL55" s="57"/>
      <c r="AM55" s="57"/>
      <c r="AN55" s="59"/>
      <c r="AP55" s="52" t="str">
        <f>asset_id[Asset Name]</f>
        <v xml:space="preserve">Whitethorn Fire Protection District </v>
      </c>
      <c r="AQ55" s="57"/>
      <c r="AR55" s="57"/>
      <c r="AS55" s="57"/>
      <c r="AT55" s="58"/>
    </row>
    <row r="56" spans="1:46" ht="75">
      <c r="A56" s="52" t="str">
        <f>asset_id[Asset Name]</f>
        <v>Willow Creek Volunteer Fire Department</v>
      </c>
      <c r="B56" s="68">
        <f>IFERROR(SUM(survival3[[#This Row],[Overall Survivability (1-5)]],safety16[[#This Row],[Overall Condition (1-5)]],reliability17[[#This Row],[Overall Condition (1-5)]],availability18[[#This Row],[Overall Condition (1-5)]],security19[[#This Row],[Overall Condition (1-5)]]),0)</f>
        <v>0</v>
      </c>
      <c r="D56" s="52" t="str">
        <f>asset_id[Asset Name]</f>
        <v>Willow Creek Volunteer Fire Department</v>
      </c>
      <c r="E56" s="57"/>
      <c r="F56" s="57"/>
      <c r="G56" s="57"/>
      <c r="H56" s="57"/>
      <c r="I56" s="57"/>
      <c r="J56" s="59"/>
      <c r="L56" s="52" t="str">
        <f>asset_id[Asset Name]</f>
        <v>Willow Creek Volunteer Fire Department</v>
      </c>
      <c r="M56" s="57"/>
      <c r="N56" s="57"/>
      <c r="O56" s="57"/>
      <c r="P56" s="57"/>
      <c r="Q56" s="57"/>
      <c r="R56" s="57"/>
      <c r="S56" s="57"/>
      <c r="T56" s="57"/>
      <c r="U56" s="59"/>
      <c r="W56" s="50" t="str">
        <f>asset_id[Asset Name]</f>
        <v>Willow Creek Volunteer Fire Department</v>
      </c>
      <c r="X56" s="57"/>
      <c r="Y56" s="57"/>
      <c r="Z56" s="57"/>
      <c r="AA56" s="57"/>
      <c r="AB56" s="57"/>
      <c r="AC56" s="57"/>
      <c r="AD56" s="57"/>
      <c r="AE56" s="57"/>
      <c r="AF56" s="59"/>
      <c r="AH56" s="52" t="str">
        <f>asset_id[Asset Name]</f>
        <v>Willow Creek Volunteer Fire Department</v>
      </c>
      <c r="AI56" s="57"/>
      <c r="AJ56" s="57"/>
      <c r="AK56" s="57"/>
      <c r="AL56" s="57"/>
      <c r="AM56" s="57"/>
      <c r="AN56" s="59"/>
      <c r="AP56" s="52" t="str">
        <f>asset_id[Asset Name]</f>
        <v>Willow Creek Volunteer Fire Department</v>
      </c>
      <c r="AQ56" s="57"/>
      <c r="AR56" s="57"/>
      <c r="AS56" s="57"/>
      <c r="AT56" s="58"/>
    </row>
    <row r="57" spans="1:46" ht="90">
      <c r="A57" s="52" t="str">
        <f>asset_id[Asset Name]</f>
        <v>Humboldt County Sheriff's Office - Garberville Station</v>
      </c>
      <c r="B57" s="68">
        <f>IFERROR(SUM(survival3[[#This Row],[Overall Survivability (1-5)]],safety16[[#This Row],[Overall Condition (1-5)]],reliability17[[#This Row],[Overall Condition (1-5)]],availability18[[#This Row],[Overall Condition (1-5)]],security19[[#This Row],[Overall Condition (1-5)]]),0)</f>
        <v>0</v>
      </c>
      <c r="D57" s="52" t="str">
        <f>asset_id[Asset Name]</f>
        <v>Humboldt County Sheriff's Office - Garberville Station</v>
      </c>
      <c r="E57" s="57"/>
      <c r="F57" s="57"/>
      <c r="G57" s="57"/>
      <c r="H57" s="57"/>
      <c r="I57" s="57"/>
      <c r="J57" s="59"/>
      <c r="L57" s="52" t="str">
        <f>asset_id[Asset Name]</f>
        <v>Humboldt County Sheriff's Office - Garberville Station</v>
      </c>
      <c r="M57" s="57"/>
      <c r="N57" s="57"/>
      <c r="O57" s="57"/>
      <c r="P57" s="57"/>
      <c r="Q57" s="57"/>
      <c r="R57" s="57"/>
      <c r="S57" s="57"/>
      <c r="T57" s="57"/>
      <c r="U57" s="59"/>
      <c r="W57" s="50" t="str">
        <f>asset_id[Asset Name]</f>
        <v>Humboldt County Sheriff's Office - Garberville Station</v>
      </c>
      <c r="X57" s="57"/>
      <c r="Y57" s="57"/>
      <c r="Z57" s="57"/>
      <c r="AA57" s="57"/>
      <c r="AB57" s="57"/>
      <c r="AC57" s="57"/>
      <c r="AD57" s="57"/>
      <c r="AE57" s="57"/>
      <c r="AF57" s="59"/>
      <c r="AH57" s="52" t="str">
        <f>asset_id[Asset Name]</f>
        <v>Humboldt County Sheriff's Office - Garberville Station</v>
      </c>
      <c r="AI57" s="57"/>
      <c r="AJ57" s="57"/>
      <c r="AK57" s="57"/>
      <c r="AL57" s="57"/>
      <c r="AM57" s="57"/>
      <c r="AN57" s="59"/>
      <c r="AP57" s="52" t="str">
        <f>asset_id[Asset Name]</f>
        <v>Humboldt County Sheriff's Office - Garberville Station</v>
      </c>
      <c r="AQ57" s="57"/>
      <c r="AR57" s="57"/>
      <c r="AS57" s="57"/>
      <c r="AT57" s="58"/>
    </row>
    <row r="58" spans="1:46" ht="105">
      <c r="A58" s="52" t="str">
        <f>asset_id[Asset Name]</f>
        <v>Humboldt County Sheriff's Office - Main Eureka Station</v>
      </c>
      <c r="B58" s="68">
        <f>IFERROR(SUM(survival3[[#This Row],[Overall Survivability (1-5)]],safety16[[#This Row],[Overall Condition (1-5)]],reliability17[[#This Row],[Overall Condition (1-5)]],availability18[[#This Row],[Overall Condition (1-5)]],security19[[#This Row],[Overall Condition (1-5)]]),0)</f>
        <v>0</v>
      </c>
      <c r="D58" s="52" t="str">
        <f>asset_id[Asset Name]</f>
        <v>Humboldt County Sheriff's Office - Main Eureka Station</v>
      </c>
      <c r="E58" s="57"/>
      <c r="F58" s="57"/>
      <c r="G58" s="57"/>
      <c r="H58" s="57"/>
      <c r="I58" s="57"/>
      <c r="J58" s="59"/>
      <c r="L58" s="52" t="str">
        <f>asset_id[Asset Name]</f>
        <v>Humboldt County Sheriff's Office - Main Eureka Station</v>
      </c>
      <c r="M58" s="57"/>
      <c r="N58" s="57"/>
      <c r="O58" s="57"/>
      <c r="P58" s="57"/>
      <c r="Q58" s="57"/>
      <c r="R58" s="57"/>
      <c r="S58" s="57"/>
      <c r="T58" s="57"/>
      <c r="U58" s="59"/>
      <c r="W58" s="50" t="str">
        <f>asset_id[Asset Name]</f>
        <v>Humboldt County Sheriff's Office - Main Eureka Station</v>
      </c>
      <c r="X58" s="57"/>
      <c r="Y58" s="57"/>
      <c r="Z58" s="57"/>
      <c r="AA58" s="57"/>
      <c r="AB58" s="57"/>
      <c r="AC58" s="57"/>
      <c r="AD58" s="57"/>
      <c r="AE58" s="57"/>
      <c r="AF58" s="59"/>
      <c r="AH58" s="52" t="str">
        <f>asset_id[Asset Name]</f>
        <v>Humboldt County Sheriff's Office - Main Eureka Station</v>
      </c>
      <c r="AI58" s="57"/>
      <c r="AJ58" s="57"/>
      <c r="AK58" s="57"/>
      <c r="AL58" s="57"/>
      <c r="AM58" s="57"/>
      <c r="AN58" s="59"/>
      <c r="AP58" s="52" t="str">
        <f>asset_id[Asset Name]</f>
        <v>Humboldt County Sheriff's Office - Main Eureka Station</v>
      </c>
      <c r="AQ58" s="57"/>
      <c r="AR58" s="57"/>
      <c r="AS58" s="57"/>
      <c r="AT58" s="58"/>
    </row>
    <row r="59" spans="1:46" ht="90">
      <c r="A59" s="52" t="str">
        <f>asset_id[Asset Name]</f>
        <v>Humboldt County Sheriff's Office - McKinleyville Station</v>
      </c>
      <c r="B59" s="68">
        <f>IFERROR(SUM(survival3[[#This Row],[Overall Survivability (1-5)]],safety16[[#This Row],[Overall Condition (1-5)]],reliability17[[#This Row],[Overall Condition (1-5)]],availability18[[#This Row],[Overall Condition (1-5)]],security19[[#This Row],[Overall Condition (1-5)]]),0)</f>
        <v>0</v>
      </c>
      <c r="D59" s="52" t="str">
        <f>asset_id[Asset Name]</f>
        <v>Humboldt County Sheriff's Office - McKinleyville Station</v>
      </c>
      <c r="E59" s="57"/>
      <c r="F59" s="57"/>
      <c r="G59" s="57"/>
      <c r="H59" s="57"/>
      <c r="I59" s="57"/>
      <c r="J59" s="59"/>
      <c r="L59" s="52" t="str">
        <f>asset_id[Asset Name]</f>
        <v>Humboldt County Sheriff's Office - McKinleyville Station</v>
      </c>
      <c r="M59" s="57"/>
      <c r="N59" s="57"/>
      <c r="O59" s="57"/>
      <c r="P59" s="57"/>
      <c r="Q59" s="57"/>
      <c r="R59" s="57"/>
      <c r="S59" s="57"/>
      <c r="T59" s="57"/>
      <c r="U59" s="59"/>
      <c r="W59" s="50" t="str">
        <f>asset_id[Asset Name]</f>
        <v>Humboldt County Sheriff's Office - McKinleyville Station</v>
      </c>
      <c r="X59" s="57"/>
      <c r="Y59" s="57"/>
      <c r="Z59" s="57"/>
      <c r="AA59" s="57"/>
      <c r="AB59" s="57"/>
      <c r="AC59" s="57"/>
      <c r="AD59" s="57"/>
      <c r="AE59" s="57"/>
      <c r="AF59" s="59"/>
      <c r="AH59" s="52" t="str">
        <f>asset_id[Asset Name]</f>
        <v>Humboldt County Sheriff's Office - McKinleyville Station</v>
      </c>
      <c r="AI59" s="57"/>
      <c r="AJ59" s="57"/>
      <c r="AK59" s="57"/>
      <c r="AL59" s="57"/>
      <c r="AM59" s="57"/>
      <c r="AN59" s="59"/>
      <c r="AP59" s="52" t="str">
        <f>asset_id[Asset Name]</f>
        <v>Humboldt County Sheriff's Office - McKinleyville Station</v>
      </c>
      <c r="AQ59" s="57"/>
      <c r="AR59" s="57"/>
      <c r="AS59" s="57"/>
      <c r="AT59" s="58"/>
    </row>
    <row r="60" spans="1:46" ht="45">
      <c r="A60" s="52" t="str">
        <f>asset_id[Asset Name]</f>
        <v xml:space="preserve">Arcata Police Department </v>
      </c>
      <c r="B60" s="68">
        <f>IFERROR(SUM(survival3[[#This Row],[Overall Survivability (1-5)]],safety16[[#This Row],[Overall Condition (1-5)]],reliability17[[#This Row],[Overall Condition (1-5)]],availability18[[#This Row],[Overall Condition (1-5)]],security19[[#This Row],[Overall Condition (1-5)]]),0)</f>
        <v>0</v>
      </c>
      <c r="D60" s="52" t="str">
        <f>asset_id[Asset Name]</f>
        <v xml:space="preserve">Arcata Police Department </v>
      </c>
      <c r="E60" s="57"/>
      <c r="F60" s="57"/>
      <c r="G60" s="57"/>
      <c r="H60" s="57"/>
      <c r="I60" s="57"/>
      <c r="J60" s="59"/>
      <c r="L60" s="52" t="str">
        <f>asset_id[Asset Name]</f>
        <v xml:space="preserve">Arcata Police Department </v>
      </c>
      <c r="M60" s="57"/>
      <c r="N60" s="57"/>
      <c r="O60" s="57"/>
      <c r="P60" s="57"/>
      <c r="Q60" s="57"/>
      <c r="R60" s="57"/>
      <c r="S60" s="57"/>
      <c r="T60" s="57"/>
      <c r="U60" s="59"/>
      <c r="W60" s="50" t="str">
        <f>asset_id[Asset Name]</f>
        <v xml:space="preserve">Arcata Police Department </v>
      </c>
      <c r="X60" s="57"/>
      <c r="Y60" s="57"/>
      <c r="Z60" s="57"/>
      <c r="AA60" s="57"/>
      <c r="AB60" s="57"/>
      <c r="AC60" s="57"/>
      <c r="AD60" s="57"/>
      <c r="AE60" s="57"/>
      <c r="AF60" s="59"/>
      <c r="AH60" s="52" t="str">
        <f>asset_id[Asset Name]</f>
        <v xml:space="preserve">Arcata Police Department </v>
      </c>
      <c r="AI60" s="57"/>
      <c r="AJ60" s="57"/>
      <c r="AK60" s="57"/>
      <c r="AL60" s="57"/>
      <c r="AM60" s="57"/>
      <c r="AN60" s="59"/>
      <c r="AP60" s="52" t="str">
        <f>asset_id[Asset Name]</f>
        <v xml:space="preserve">Arcata Police Department </v>
      </c>
      <c r="AQ60" s="57"/>
      <c r="AR60" s="57"/>
      <c r="AS60" s="57"/>
      <c r="AT60" s="58"/>
    </row>
    <row r="61" spans="1:46" ht="45">
      <c r="A61" s="52" t="str">
        <f>asset_id[Asset Name]</f>
        <v xml:space="preserve">Blue Lake Police Department </v>
      </c>
      <c r="B61" s="68">
        <f>IFERROR(SUM(survival3[[#This Row],[Overall Survivability (1-5)]],safety16[[#This Row],[Overall Condition (1-5)]],reliability17[[#This Row],[Overall Condition (1-5)]],availability18[[#This Row],[Overall Condition (1-5)]],security19[[#This Row],[Overall Condition (1-5)]]),0)</f>
        <v>0</v>
      </c>
      <c r="D61" s="52" t="str">
        <f>asset_id[Asset Name]</f>
        <v xml:space="preserve">Blue Lake Police Department </v>
      </c>
      <c r="E61" s="57"/>
      <c r="F61" s="57"/>
      <c r="G61" s="57"/>
      <c r="H61" s="57"/>
      <c r="I61" s="57"/>
      <c r="J61" s="59"/>
      <c r="L61" s="52" t="str">
        <f>asset_id[Asset Name]</f>
        <v xml:space="preserve">Blue Lake Police Department </v>
      </c>
      <c r="M61" s="57"/>
      <c r="N61" s="57"/>
      <c r="O61" s="57"/>
      <c r="P61" s="57"/>
      <c r="Q61" s="57"/>
      <c r="R61" s="57"/>
      <c r="S61" s="57"/>
      <c r="T61" s="57"/>
      <c r="U61" s="59"/>
      <c r="W61" s="50" t="str">
        <f>asset_id[Asset Name]</f>
        <v xml:space="preserve">Blue Lake Police Department </v>
      </c>
      <c r="X61" s="57"/>
      <c r="Y61" s="57"/>
      <c r="Z61" s="57"/>
      <c r="AA61" s="57"/>
      <c r="AB61" s="57"/>
      <c r="AC61" s="57"/>
      <c r="AD61" s="57"/>
      <c r="AE61" s="57"/>
      <c r="AF61" s="59"/>
      <c r="AH61" s="52" t="str">
        <f>asset_id[Asset Name]</f>
        <v xml:space="preserve">Blue Lake Police Department </v>
      </c>
      <c r="AI61" s="57"/>
      <c r="AJ61" s="57"/>
      <c r="AK61" s="57"/>
      <c r="AL61" s="57"/>
      <c r="AM61" s="57"/>
      <c r="AN61" s="59"/>
      <c r="AP61" s="52" t="str">
        <f>asset_id[Asset Name]</f>
        <v xml:space="preserve">Blue Lake Police Department </v>
      </c>
      <c r="AQ61" s="57"/>
      <c r="AR61" s="57"/>
      <c r="AS61" s="57"/>
      <c r="AT61" s="58"/>
    </row>
    <row r="62" spans="1:46" ht="45">
      <c r="A62" s="52" t="str">
        <f>asset_id[Asset Name]</f>
        <v>Eureka Police Department</v>
      </c>
      <c r="B62" s="68">
        <f>IFERROR(SUM(survival3[[#This Row],[Overall Survivability (1-5)]],safety16[[#This Row],[Overall Condition (1-5)]],reliability17[[#This Row],[Overall Condition (1-5)]],availability18[[#This Row],[Overall Condition (1-5)]],security19[[#This Row],[Overall Condition (1-5)]]),0)</f>
        <v>0</v>
      </c>
      <c r="D62" s="52" t="str">
        <f>asset_id[Asset Name]</f>
        <v>Eureka Police Department</v>
      </c>
      <c r="E62" s="57"/>
      <c r="F62" s="57"/>
      <c r="G62" s="57"/>
      <c r="H62" s="57"/>
      <c r="I62" s="57"/>
      <c r="J62" s="59"/>
      <c r="L62" s="52" t="str">
        <f>asset_id[Asset Name]</f>
        <v>Eureka Police Department</v>
      </c>
      <c r="M62" s="57"/>
      <c r="N62" s="57"/>
      <c r="O62" s="57"/>
      <c r="P62" s="57"/>
      <c r="Q62" s="57"/>
      <c r="R62" s="57"/>
      <c r="S62" s="57"/>
      <c r="T62" s="57"/>
      <c r="U62" s="59"/>
      <c r="W62" s="50" t="str">
        <f>asset_id[Asset Name]</f>
        <v>Eureka Police Department</v>
      </c>
      <c r="X62" s="57"/>
      <c r="Y62" s="57"/>
      <c r="Z62" s="57"/>
      <c r="AA62" s="57"/>
      <c r="AB62" s="57"/>
      <c r="AC62" s="57"/>
      <c r="AD62" s="57"/>
      <c r="AE62" s="57"/>
      <c r="AF62" s="59"/>
      <c r="AH62" s="52" t="str">
        <f>asset_id[Asset Name]</f>
        <v>Eureka Police Department</v>
      </c>
      <c r="AI62" s="57"/>
      <c r="AJ62" s="57"/>
      <c r="AK62" s="57"/>
      <c r="AL62" s="57"/>
      <c r="AM62" s="57"/>
      <c r="AN62" s="59"/>
      <c r="AP62" s="52" t="str">
        <f>asset_id[Asset Name]</f>
        <v>Eureka Police Department</v>
      </c>
      <c r="AQ62" s="57"/>
      <c r="AR62" s="57"/>
      <c r="AS62" s="57"/>
      <c r="AT62" s="58"/>
    </row>
    <row r="63" spans="1:46" ht="45">
      <c r="A63" s="52" t="str">
        <f>asset_id[Asset Name]</f>
        <v>Ferndale Police Department</v>
      </c>
      <c r="B63" s="68">
        <f>IFERROR(SUM(survival3[[#This Row],[Overall Survivability (1-5)]],safety16[[#This Row],[Overall Condition (1-5)]],reliability17[[#This Row],[Overall Condition (1-5)]],availability18[[#This Row],[Overall Condition (1-5)]],security19[[#This Row],[Overall Condition (1-5)]]),0)</f>
        <v>0</v>
      </c>
      <c r="D63" s="52" t="str">
        <f>asset_id[Asset Name]</f>
        <v>Ferndale Police Department</v>
      </c>
      <c r="E63" s="57"/>
      <c r="F63" s="57"/>
      <c r="G63" s="57"/>
      <c r="H63" s="57"/>
      <c r="I63" s="57"/>
      <c r="J63" s="59"/>
      <c r="L63" s="52" t="str">
        <f>asset_id[Asset Name]</f>
        <v>Ferndale Police Department</v>
      </c>
      <c r="M63" s="57"/>
      <c r="N63" s="57"/>
      <c r="O63" s="57"/>
      <c r="P63" s="57"/>
      <c r="Q63" s="57"/>
      <c r="R63" s="57"/>
      <c r="S63" s="57"/>
      <c r="T63" s="57"/>
      <c r="U63" s="59"/>
      <c r="W63" s="50" t="str">
        <f>asset_id[Asset Name]</f>
        <v>Ferndale Police Department</v>
      </c>
      <c r="X63" s="57"/>
      <c r="Y63" s="57"/>
      <c r="Z63" s="57"/>
      <c r="AA63" s="57"/>
      <c r="AB63" s="57"/>
      <c r="AC63" s="57"/>
      <c r="AD63" s="57"/>
      <c r="AE63" s="57"/>
      <c r="AF63" s="59"/>
      <c r="AH63" s="52" t="str">
        <f>asset_id[Asset Name]</f>
        <v>Ferndale Police Department</v>
      </c>
      <c r="AI63" s="57"/>
      <c r="AJ63" s="57"/>
      <c r="AK63" s="57"/>
      <c r="AL63" s="57"/>
      <c r="AM63" s="57"/>
      <c r="AN63" s="59"/>
      <c r="AP63" s="52" t="str">
        <f>asset_id[Asset Name]</f>
        <v>Ferndale Police Department</v>
      </c>
      <c r="AQ63" s="57"/>
      <c r="AR63" s="57"/>
      <c r="AS63" s="57"/>
      <c r="AT63" s="58"/>
    </row>
    <row r="64" spans="1:46" ht="45">
      <c r="A64" s="52" t="str">
        <f>asset_id[Asset Name]</f>
        <v>Fortuna Police Department</v>
      </c>
      <c r="B64" s="68">
        <f>IFERROR(SUM(survival3[[#This Row],[Overall Survivability (1-5)]],safety16[[#This Row],[Overall Condition (1-5)]],reliability17[[#This Row],[Overall Condition (1-5)]],availability18[[#This Row],[Overall Condition (1-5)]],security19[[#This Row],[Overall Condition (1-5)]]),0)</f>
        <v>0</v>
      </c>
      <c r="D64" s="52" t="str">
        <f>asset_id[Asset Name]</f>
        <v>Fortuna Police Department</v>
      </c>
      <c r="E64" s="57"/>
      <c r="F64" s="57"/>
      <c r="G64" s="57"/>
      <c r="H64" s="57"/>
      <c r="I64" s="57"/>
      <c r="J64" s="59"/>
      <c r="L64" s="52" t="str">
        <f>asset_id[Asset Name]</f>
        <v>Fortuna Police Department</v>
      </c>
      <c r="M64" s="57"/>
      <c r="N64" s="57"/>
      <c r="O64" s="57"/>
      <c r="P64" s="57"/>
      <c r="Q64" s="57"/>
      <c r="R64" s="57"/>
      <c r="S64" s="57"/>
      <c r="T64" s="57"/>
      <c r="U64" s="59"/>
      <c r="W64" s="50" t="str">
        <f>asset_id[Asset Name]</f>
        <v>Fortuna Police Department</v>
      </c>
      <c r="X64" s="57"/>
      <c r="Y64" s="57"/>
      <c r="Z64" s="57"/>
      <c r="AA64" s="57"/>
      <c r="AB64" s="57"/>
      <c r="AC64" s="57"/>
      <c r="AD64" s="57"/>
      <c r="AE64" s="57"/>
      <c r="AF64" s="59"/>
      <c r="AH64" s="52" t="str">
        <f>asset_id[Asset Name]</f>
        <v>Fortuna Police Department</v>
      </c>
      <c r="AI64" s="57"/>
      <c r="AJ64" s="57"/>
      <c r="AK64" s="57"/>
      <c r="AL64" s="57"/>
      <c r="AM64" s="57"/>
      <c r="AN64" s="59"/>
      <c r="AP64" s="52" t="str">
        <f>asset_id[Asset Name]</f>
        <v>Fortuna Police Department</v>
      </c>
      <c r="AQ64" s="57"/>
      <c r="AR64" s="57"/>
      <c r="AS64" s="57"/>
      <c r="AT64" s="58"/>
    </row>
    <row r="65" spans="1:46" ht="45">
      <c r="A65" s="52" t="str">
        <f>asset_id[Asset Name]</f>
        <v>Trinidad Police Department</v>
      </c>
      <c r="B65" s="68">
        <f>IFERROR(SUM(survival3[[#This Row],[Overall Survivability (1-5)]],safety16[[#This Row],[Overall Condition (1-5)]],reliability17[[#This Row],[Overall Condition (1-5)]],availability18[[#This Row],[Overall Condition (1-5)]],security19[[#This Row],[Overall Condition (1-5)]]),0)</f>
        <v>0</v>
      </c>
      <c r="D65" s="52" t="str">
        <f>asset_id[Asset Name]</f>
        <v>Trinidad Police Department</v>
      </c>
      <c r="E65" s="57"/>
      <c r="F65" s="57"/>
      <c r="G65" s="57"/>
      <c r="H65" s="57"/>
      <c r="I65" s="57"/>
      <c r="J65" s="59"/>
      <c r="L65" s="52" t="str">
        <f>asset_id[Asset Name]</f>
        <v>Trinidad Police Department</v>
      </c>
      <c r="M65" s="57"/>
      <c r="N65" s="57"/>
      <c r="O65" s="57"/>
      <c r="P65" s="57"/>
      <c r="Q65" s="57"/>
      <c r="R65" s="57"/>
      <c r="S65" s="57"/>
      <c r="T65" s="57"/>
      <c r="U65" s="59"/>
      <c r="W65" s="50" t="str">
        <f>asset_id[Asset Name]</f>
        <v>Trinidad Police Department</v>
      </c>
      <c r="X65" s="57"/>
      <c r="Y65" s="57"/>
      <c r="Z65" s="57"/>
      <c r="AA65" s="57"/>
      <c r="AB65" s="57"/>
      <c r="AC65" s="57"/>
      <c r="AD65" s="57"/>
      <c r="AE65" s="57"/>
      <c r="AF65" s="59"/>
      <c r="AH65" s="52" t="str">
        <f>asset_id[Asset Name]</f>
        <v>Trinidad Police Department</v>
      </c>
      <c r="AI65" s="57"/>
      <c r="AJ65" s="57"/>
      <c r="AK65" s="57"/>
      <c r="AL65" s="57"/>
      <c r="AM65" s="57"/>
      <c r="AN65" s="59"/>
      <c r="AP65" s="52" t="str">
        <f>asset_id[Asset Name]</f>
        <v>Trinidad Police Department</v>
      </c>
      <c r="AQ65" s="57"/>
      <c r="AR65" s="57"/>
      <c r="AS65" s="57"/>
      <c r="AT65" s="58"/>
    </row>
    <row r="66" spans="1:46" ht="45">
      <c r="A66" s="52" t="str">
        <f>asset_id[Asset Name]</f>
        <v>Hoopa Tribal Police</v>
      </c>
      <c r="B66" s="68">
        <f>IFERROR(SUM(survival3[[#This Row],[Overall Survivability (1-5)]],safety16[[#This Row],[Overall Condition (1-5)]],reliability17[[#This Row],[Overall Condition (1-5)]],availability18[[#This Row],[Overall Condition (1-5)]],security19[[#This Row],[Overall Condition (1-5)]]),0)</f>
        <v>0</v>
      </c>
      <c r="D66" s="52" t="str">
        <f>asset_id[Asset Name]</f>
        <v>Hoopa Tribal Police</v>
      </c>
      <c r="E66" s="57"/>
      <c r="F66" s="57"/>
      <c r="G66" s="57"/>
      <c r="H66" s="57"/>
      <c r="I66" s="57"/>
      <c r="J66" s="59"/>
      <c r="L66" s="52" t="str">
        <f>asset_id[Asset Name]</f>
        <v>Hoopa Tribal Police</v>
      </c>
      <c r="M66" s="57"/>
      <c r="N66" s="57"/>
      <c r="O66" s="57"/>
      <c r="P66" s="57"/>
      <c r="Q66" s="57"/>
      <c r="R66" s="57"/>
      <c r="S66" s="57"/>
      <c r="T66" s="57"/>
      <c r="U66" s="59"/>
      <c r="W66" s="50" t="str">
        <f>asset_id[Asset Name]</f>
        <v>Hoopa Tribal Police</v>
      </c>
      <c r="X66" s="57"/>
      <c r="Y66" s="57"/>
      <c r="Z66" s="57"/>
      <c r="AA66" s="57"/>
      <c r="AB66" s="57"/>
      <c r="AC66" s="57"/>
      <c r="AD66" s="57"/>
      <c r="AE66" s="57"/>
      <c r="AF66" s="59"/>
      <c r="AH66" s="52" t="str">
        <f>asset_id[Asset Name]</f>
        <v>Hoopa Tribal Police</v>
      </c>
      <c r="AI66" s="57"/>
      <c r="AJ66" s="57"/>
      <c r="AK66" s="57"/>
      <c r="AL66" s="57"/>
      <c r="AM66" s="57"/>
      <c r="AN66" s="59"/>
      <c r="AP66" s="52" t="str">
        <f>asset_id[Asset Name]</f>
        <v>Hoopa Tribal Police</v>
      </c>
      <c r="AQ66" s="57"/>
      <c r="AR66" s="57"/>
      <c r="AS66" s="57"/>
      <c r="AT66" s="58"/>
    </row>
    <row r="67" spans="1:46" ht="45">
      <c r="A67" s="52" t="str">
        <f>asset_id[Asset Name]</f>
        <v xml:space="preserve">Mad River Community Hospital </v>
      </c>
      <c r="B67" s="68">
        <f>IFERROR(SUM(survival3[[#This Row],[Overall Survivability (1-5)]],safety16[[#This Row],[Overall Condition (1-5)]],reliability17[[#This Row],[Overall Condition (1-5)]],availability18[[#This Row],[Overall Condition (1-5)]],security19[[#This Row],[Overall Condition (1-5)]]),0)</f>
        <v>0</v>
      </c>
      <c r="D67" s="52" t="str">
        <f>asset_id[Asset Name]</f>
        <v xml:space="preserve">Mad River Community Hospital </v>
      </c>
      <c r="E67" s="57"/>
      <c r="F67" s="57"/>
      <c r="G67" s="57"/>
      <c r="H67" s="57"/>
      <c r="I67" s="57"/>
      <c r="J67" s="59"/>
      <c r="L67" s="52" t="str">
        <f>asset_id[Asset Name]</f>
        <v xml:space="preserve">Mad River Community Hospital </v>
      </c>
      <c r="M67" s="57"/>
      <c r="N67" s="57"/>
      <c r="O67" s="57"/>
      <c r="P67" s="57"/>
      <c r="Q67" s="57"/>
      <c r="R67" s="57"/>
      <c r="S67" s="57"/>
      <c r="T67" s="57"/>
      <c r="U67" s="59"/>
      <c r="W67" s="50" t="str">
        <f>asset_id[Asset Name]</f>
        <v xml:space="preserve">Mad River Community Hospital </v>
      </c>
      <c r="X67" s="57"/>
      <c r="Y67" s="57"/>
      <c r="Z67" s="57"/>
      <c r="AA67" s="57"/>
      <c r="AB67" s="57"/>
      <c r="AC67" s="57"/>
      <c r="AD67" s="57"/>
      <c r="AE67" s="57"/>
      <c r="AF67" s="59"/>
      <c r="AH67" s="52" t="str">
        <f>asset_id[Asset Name]</f>
        <v xml:space="preserve">Mad River Community Hospital </v>
      </c>
      <c r="AI67" s="57"/>
      <c r="AJ67" s="57"/>
      <c r="AK67" s="57"/>
      <c r="AL67" s="57"/>
      <c r="AM67" s="57"/>
      <c r="AN67" s="59"/>
      <c r="AP67" s="52" t="str">
        <f>asset_id[Asset Name]</f>
        <v xml:space="preserve">Mad River Community Hospital </v>
      </c>
      <c r="AQ67" s="57"/>
      <c r="AR67" s="57"/>
      <c r="AS67" s="57"/>
      <c r="AT67" s="58"/>
    </row>
    <row r="68" spans="1:46" ht="30">
      <c r="A68" s="52" t="str">
        <f>asset_id[Asset Name]</f>
        <v xml:space="preserve">St. Joseph Hospital </v>
      </c>
      <c r="B68" s="68">
        <f>IFERROR(SUM(survival3[[#This Row],[Overall Survivability (1-5)]],safety16[[#This Row],[Overall Condition (1-5)]],reliability17[[#This Row],[Overall Condition (1-5)]],availability18[[#This Row],[Overall Condition (1-5)]],security19[[#This Row],[Overall Condition (1-5)]]),0)</f>
        <v>0</v>
      </c>
      <c r="D68" s="52" t="str">
        <f>asset_id[Asset Name]</f>
        <v xml:space="preserve">St. Joseph Hospital </v>
      </c>
      <c r="E68" s="57"/>
      <c r="F68" s="57"/>
      <c r="G68" s="57"/>
      <c r="H68" s="57"/>
      <c r="I68" s="57"/>
      <c r="J68" s="59"/>
      <c r="L68" s="52" t="str">
        <f>asset_id[Asset Name]</f>
        <v xml:space="preserve">St. Joseph Hospital </v>
      </c>
      <c r="M68" s="57"/>
      <c r="N68" s="57"/>
      <c r="O68" s="57"/>
      <c r="P68" s="57"/>
      <c r="Q68" s="57"/>
      <c r="R68" s="57"/>
      <c r="S68" s="57"/>
      <c r="T68" s="57"/>
      <c r="U68" s="59"/>
      <c r="W68" s="50" t="str">
        <f>asset_id[Asset Name]</f>
        <v xml:space="preserve">St. Joseph Hospital </v>
      </c>
      <c r="X68" s="57"/>
      <c r="Y68" s="57"/>
      <c r="Z68" s="57"/>
      <c r="AA68" s="57"/>
      <c r="AB68" s="57"/>
      <c r="AC68" s="57"/>
      <c r="AD68" s="57"/>
      <c r="AE68" s="57"/>
      <c r="AF68" s="59"/>
      <c r="AH68" s="52" t="str">
        <f>asset_id[Asset Name]</f>
        <v xml:space="preserve">St. Joseph Hospital </v>
      </c>
      <c r="AI68" s="57"/>
      <c r="AJ68" s="57"/>
      <c r="AK68" s="57"/>
      <c r="AL68" s="57"/>
      <c r="AM68" s="57"/>
      <c r="AN68" s="59"/>
      <c r="AP68" s="52" t="str">
        <f>asset_id[Asset Name]</f>
        <v xml:space="preserve">St. Joseph Hospital </v>
      </c>
      <c r="AQ68" s="57"/>
      <c r="AR68" s="57"/>
      <c r="AS68" s="57"/>
      <c r="AT68" s="58"/>
    </row>
    <row r="69" spans="1:46" ht="60">
      <c r="A69" s="52" t="str">
        <f>asset_id[Asset Name]</f>
        <v xml:space="preserve">Jerold Phelps Community Hospital </v>
      </c>
      <c r="B69" s="68">
        <f>IFERROR(SUM(survival3[[#This Row],[Overall Survivability (1-5)]],safety16[[#This Row],[Overall Condition (1-5)]],reliability17[[#This Row],[Overall Condition (1-5)]],availability18[[#This Row],[Overall Condition (1-5)]],security19[[#This Row],[Overall Condition (1-5)]]),0)</f>
        <v>0</v>
      </c>
      <c r="D69" s="52" t="str">
        <f>asset_id[Asset Name]</f>
        <v xml:space="preserve">Jerold Phelps Community Hospital </v>
      </c>
      <c r="E69" s="57"/>
      <c r="F69" s="57"/>
      <c r="G69" s="57"/>
      <c r="H69" s="57"/>
      <c r="I69" s="57"/>
      <c r="J69" s="59"/>
      <c r="L69" s="52" t="str">
        <f>asset_id[Asset Name]</f>
        <v xml:space="preserve">Jerold Phelps Community Hospital </v>
      </c>
      <c r="M69" s="57"/>
      <c r="N69" s="57"/>
      <c r="O69" s="57"/>
      <c r="P69" s="57"/>
      <c r="Q69" s="57"/>
      <c r="R69" s="57"/>
      <c r="S69" s="57"/>
      <c r="T69" s="57"/>
      <c r="U69" s="59"/>
      <c r="W69" s="50" t="str">
        <f>asset_id[Asset Name]</f>
        <v xml:space="preserve">Jerold Phelps Community Hospital </v>
      </c>
      <c r="X69" s="57"/>
      <c r="Y69" s="57"/>
      <c r="Z69" s="57"/>
      <c r="AA69" s="57"/>
      <c r="AB69" s="57"/>
      <c r="AC69" s="57"/>
      <c r="AD69" s="57"/>
      <c r="AE69" s="57"/>
      <c r="AF69" s="59"/>
      <c r="AH69" s="52" t="str">
        <f>asset_id[Asset Name]</f>
        <v xml:space="preserve">Jerold Phelps Community Hospital </v>
      </c>
      <c r="AI69" s="57"/>
      <c r="AJ69" s="57"/>
      <c r="AK69" s="57"/>
      <c r="AL69" s="57"/>
      <c r="AM69" s="57"/>
      <c r="AN69" s="59"/>
      <c r="AP69" s="52" t="str">
        <f>asset_id[Asset Name]</f>
        <v xml:space="preserve">Jerold Phelps Community Hospital </v>
      </c>
      <c r="AQ69" s="57"/>
      <c r="AR69" s="57"/>
      <c r="AS69" s="57"/>
      <c r="AT69" s="58"/>
    </row>
    <row r="70" spans="1:46" ht="45">
      <c r="A70" s="52" t="str">
        <f>asset_id[Asset Name]</f>
        <v>Redwood Memorial Hospital</v>
      </c>
      <c r="B70" s="68">
        <f>IFERROR(SUM(survival3[[#This Row],[Overall Survivability (1-5)]],safety16[[#This Row],[Overall Condition (1-5)]],reliability17[[#This Row],[Overall Condition (1-5)]],availability18[[#This Row],[Overall Condition (1-5)]],security19[[#This Row],[Overall Condition (1-5)]]),0)</f>
        <v>0</v>
      </c>
      <c r="D70" s="52" t="str">
        <f>asset_id[Asset Name]</f>
        <v>Redwood Memorial Hospital</v>
      </c>
      <c r="E70" s="57"/>
      <c r="F70" s="57"/>
      <c r="G70" s="57"/>
      <c r="H70" s="57"/>
      <c r="I70" s="57"/>
      <c r="J70" s="59"/>
      <c r="L70" s="52" t="str">
        <f>asset_id[Asset Name]</f>
        <v>Redwood Memorial Hospital</v>
      </c>
      <c r="M70" s="57"/>
      <c r="N70" s="57"/>
      <c r="O70" s="57"/>
      <c r="P70" s="57"/>
      <c r="Q70" s="57"/>
      <c r="R70" s="57"/>
      <c r="S70" s="57"/>
      <c r="T70" s="57"/>
      <c r="U70" s="59"/>
      <c r="W70" s="50" t="str">
        <f>asset_id[Asset Name]</f>
        <v>Redwood Memorial Hospital</v>
      </c>
      <c r="X70" s="57"/>
      <c r="Y70" s="57"/>
      <c r="Z70" s="57"/>
      <c r="AA70" s="57"/>
      <c r="AB70" s="57"/>
      <c r="AC70" s="57"/>
      <c r="AD70" s="57"/>
      <c r="AE70" s="57"/>
      <c r="AF70" s="59"/>
      <c r="AH70" s="52" t="str">
        <f>asset_id[Asset Name]</f>
        <v>Redwood Memorial Hospital</v>
      </c>
      <c r="AI70" s="57"/>
      <c r="AJ70" s="57"/>
      <c r="AK70" s="57"/>
      <c r="AL70" s="57"/>
      <c r="AM70" s="57"/>
      <c r="AN70" s="59"/>
      <c r="AP70" s="52" t="str">
        <f>asset_id[Asset Name]</f>
        <v>Redwood Memorial Hospital</v>
      </c>
      <c r="AQ70" s="57"/>
      <c r="AR70" s="57"/>
      <c r="AS70" s="57"/>
      <c r="AT70" s="58"/>
    </row>
    <row r="71" spans="1:46">
      <c r="A71" s="52">
        <f>asset_id[Asset Name]</f>
        <v>0</v>
      </c>
      <c r="B71" s="68">
        <f>IFERROR(SUM(survival3[[#This Row],[Overall Survivability (1-5)]],safety16[[#This Row],[Overall Condition (1-5)]],reliability17[[#This Row],[Overall Condition (1-5)]],availability18[[#This Row],[Overall Condition (1-5)]],security19[[#This Row],[Overall Condition (1-5)]]),0)</f>
        <v>0</v>
      </c>
      <c r="D71" s="52">
        <f>asset_id[Asset Name]</f>
        <v>0</v>
      </c>
      <c r="E71" s="57"/>
      <c r="F71" s="57"/>
      <c r="G71" s="57"/>
      <c r="H71" s="57"/>
      <c r="I71" s="57"/>
      <c r="J71" s="59"/>
      <c r="L71" s="52">
        <f>asset_id[Asset Name]</f>
        <v>0</v>
      </c>
      <c r="M71" s="57"/>
      <c r="N71" s="57"/>
      <c r="O71" s="57"/>
      <c r="P71" s="57"/>
      <c r="Q71" s="57"/>
      <c r="R71" s="57"/>
      <c r="S71" s="57"/>
      <c r="T71" s="57"/>
      <c r="U71" s="59"/>
      <c r="W71" s="50">
        <f>asset_id[Asset Name]</f>
        <v>0</v>
      </c>
      <c r="X71" s="57"/>
      <c r="Y71" s="57"/>
      <c r="Z71" s="57"/>
      <c r="AA71" s="57"/>
      <c r="AB71" s="57"/>
      <c r="AC71" s="57"/>
      <c r="AD71" s="57"/>
      <c r="AE71" s="57"/>
      <c r="AF71" s="59"/>
      <c r="AH71" s="52">
        <f>asset_id[Asset Name]</f>
        <v>0</v>
      </c>
      <c r="AI71" s="57"/>
      <c r="AJ71" s="57"/>
      <c r="AK71" s="57"/>
      <c r="AL71" s="57"/>
      <c r="AM71" s="57"/>
      <c r="AN71" s="59"/>
      <c r="AP71" s="52">
        <f>asset_id[Asset Name]</f>
        <v>0</v>
      </c>
      <c r="AQ71" s="57"/>
      <c r="AR71" s="57"/>
      <c r="AS71" s="57"/>
      <c r="AT71" s="58"/>
    </row>
    <row r="72" spans="1:46">
      <c r="A72" s="52" t="e">
        <f>asset_id[Asset Name]</f>
        <v>#VALUE!</v>
      </c>
      <c r="B72" s="68">
        <f>IFERROR(SUM(survival3[[#This Row],[Overall Survivability (1-5)]],safety16[[#This Row],[Overall Condition (1-5)]],reliability17[[#This Row],[Overall Condition (1-5)]],availability18[[#This Row],[Overall Condition (1-5)]],security19[[#This Row],[Overall Condition (1-5)]]),0)</f>
        <v>0</v>
      </c>
      <c r="D72" s="52" t="e">
        <f>asset_id[Asset Name]</f>
        <v>#VALUE!</v>
      </c>
      <c r="E72" s="57"/>
      <c r="F72" s="57"/>
      <c r="G72" s="57"/>
      <c r="H72" s="57"/>
      <c r="I72" s="57"/>
      <c r="J72" s="59"/>
      <c r="L72" s="52" t="e">
        <f>asset_id[Asset Name]</f>
        <v>#VALUE!</v>
      </c>
      <c r="M72" s="57"/>
      <c r="N72" s="57"/>
      <c r="O72" s="57"/>
      <c r="P72" s="57"/>
      <c r="Q72" s="57"/>
      <c r="R72" s="57"/>
      <c r="S72" s="57"/>
      <c r="T72" s="57"/>
      <c r="U72" s="59"/>
      <c r="W72" s="50" t="e">
        <f>asset_id[Asset Name]</f>
        <v>#VALUE!</v>
      </c>
      <c r="X72" s="57"/>
      <c r="Y72" s="57"/>
      <c r="Z72" s="57"/>
      <c r="AA72" s="57"/>
      <c r="AB72" s="57"/>
      <c r="AC72" s="57"/>
      <c r="AD72" s="57"/>
      <c r="AE72" s="57"/>
      <c r="AF72" s="59"/>
      <c r="AH72" s="52" t="e">
        <f>asset_id[Asset Name]</f>
        <v>#VALUE!</v>
      </c>
      <c r="AI72" s="57"/>
      <c r="AJ72" s="57"/>
      <c r="AK72" s="57"/>
      <c r="AL72" s="57"/>
      <c r="AM72" s="57"/>
      <c r="AN72" s="59"/>
      <c r="AP72" s="52" t="e">
        <f>asset_id[Asset Name]</f>
        <v>#VALUE!</v>
      </c>
      <c r="AQ72" s="57"/>
      <c r="AR72" s="57"/>
      <c r="AS72" s="57"/>
      <c r="AT72" s="58"/>
    </row>
    <row r="73" spans="1:46">
      <c r="A73" s="52" t="e">
        <f>asset_id[Asset Name]</f>
        <v>#VALUE!</v>
      </c>
      <c r="B73" s="68">
        <f>IFERROR(SUM(survival3[[#This Row],[Overall Survivability (1-5)]],safety16[[#This Row],[Overall Condition (1-5)]],reliability17[[#This Row],[Overall Condition (1-5)]],availability18[[#This Row],[Overall Condition (1-5)]],security19[[#This Row],[Overall Condition (1-5)]]),0)</f>
        <v>0</v>
      </c>
      <c r="D73" s="52" t="e">
        <f>asset_id[Asset Name]</f>
        <v>#VALUE!</v>
      </c>
      <c r="E73" s="57"/>
      <c r="F73" s="57"/>
      <c r="G73" s="57"/>
      <c r="H73" s="57"/>
      <c r="I73" s="57"/>
      <c r="J73" s="59"/>
      <c r="L73" s="52" t="e">
        <f>asset_id[Asset Name]</f>
        <v>#VALUE!</v>
      </c>
      <c r="M73" s="57"/>
      <c r="N73" s="57"/>
      <c r="O73" s="57"/>
      <c r="P73" s="57"/>
      <c r="Q73" s="57"/>
      <c r="R73" s="57"/>
      <c r="S73" s="57"/>
      <c r="T73" s="57"/>
      <c r="U73" s="59"/>
      <c r="W73" s="50" t="e">
        <f>asset_id[Asset Name]</f>
        <v>#VALUE!</v>
      </c>
      <c r="X73" s="57"/>
      <c r="Y73" s="57"/>
      <c r="Z73" s="57"/>
      <c r="AA73" s="57"/>
      <c r="AB73" s="57"/>
      <c r="AC73" s="57"/>
      <c r="AD73" s="57"/>
      <c r="AE73" s="57"/>
      <c r="AF73" s="59"/>
      <c r="AH73" s="52" t="e">
        <f>asset_id[Asset Name]</f>
        <v>#VALUE!</v>
      </c>
      <c r="AI73" s="57"/>
      <c r="AJ73" s="57"/>
      <c r="AK73" s="57"/>
      <c r="AL73" s="57"/>
      <c r="AM73" s="57"/>
      <c r="AN73" s="59"/>
      <c r="AP73" s="52" t="e">
        <f>asset_id[Asset Name]</f>
        <v>#VALUE!</v>
      </c>
      <c r="AQ73" s="57"/>
      <c r="AR73" s="57"/>
      <c r="AS73" s="57"/>
      <c r="AT73" s="58"/>
    </row>
    <row r="74" spans="1:46">
      <c r="A74" s="52"/>
      <c r="B74" s="68">
        <f>IFERROR(SUM(survival3[[#This Row],[Overall Survivability (1-5)]],safety16[[#This Row],[Overall Condition (1-5)]],reliability17[[#This Row],[Overall Condition (1-5)]],availability18[[#This Row],[Overall Condition (1-5)]],security19[[#This Row],[Overall Condition (1-5)]]),0)</f>
        <v>0</v>
      </c>
      <c r="D74" s="52" t="e">
        <f>asset_id[Asset Name]</f>
        <v>#VALUE!</v>
      </c>
      <c r="E74" s="57"/>
      <c r="F74" s="57"/>
      <c r="G74" s="57"/>
      <c r="H74" s="57"/>
      <c r="I74" s="57"/>
      <c r="J74" s="59"/>
      <c r="L74" s="52" t="e">
        <f>asset_id[Asset Name]</f>
        <v>#VALUE!</v>
      </c>
      <c r="M74" s="57"/>
      <c r="N74" s="57"/>
      <c r="O74" s="57"/>
      <c r="P74" s="57"/>
      <c r="Q74" s="57"/>
      <c r="R74" s="57"/>
      <c r="S74" s="57"/>
      <c r="T74" s="57"/>
      <c r="U74" s="59"/>
      <c r="W74" s="50" t="e">
        <f>asset_id[Asset Name]</f>
        <v>#VALUE!</v>
      </c>
      <c r="X74" s="57"/>
      <c r="Y74" s="57"/>
      <c r="Z74" s="57"/>
      <c r="AA74" s="57"/>
      <c r="AB74" s="57"/>
      <c r="AC74" s="57"/>
      <c r="AD74" s="57"/>
      <c r="AE74" s="57"/>
      <c r="AF74" s="59"/>
      <c r="AH74" s="52" t="e">
        <f>asset_id[Asset Name]</f>
        <v>#VALUE!</v>
      </c>
      <c r="AI74" s="57"/>
      <c r="AJ74" s="57"/>
      <c r="AK74" s="57"/>
      <c r="AL74" s="57"/>
      <c r="AM74" s="57"/>
      <c r="AN74" s="59"/>
      <c r="AP74" s="52" t="e">
        <f>asset_id[Asset Name]</f>
        <v>#VALUE!</v>
      </c>
      <c r="AQ74" s="57"/>
      <c r="AR74" s="57"/>
      <c r="AS74" s="57"/>
      <c r="AT74" s="58"/>
    </row>
    <row r="75" spans="1:46">
      <c r="A75" s="52"/>
      <c r="B75" s="68">
        <f>IFERROR(SUM(survival3[[#This Row],[Overall Survivability (1-5)]],safety16[[#This Row],[Overall Condition (1-5)]],reliability17[[#This Row],[Overall Condition (1-5)]],availability18[[#This Row],[Overall Condition (1-5)]],security19[[#This Row],[Overall Condition (1-5)]]),0)</f>
        <v>0</v>
      </c>
      <c r="D75" s="52" t="e">
        <f>asset_id[Asset Name]</f>
        <v>#VALUE!</v>
      </c>
      <c r="E75" s="57"/>
      <c r="F75" s="57"/>
      <c r="G75" s="57"/>
      <c r="H75" s="57"/>
      <c r="I75" s="57"/>
      <c r="J75" s="59"/>
      <c r="L75" s="52" t="e">
        <f>asset_id[Asset Name]</f>
        <v>#VALUE!</v>
      </c>
      <c r="M75" s="57"/>
      <c r="N75" s="57"/>
      <c r="O75" s="57"/>
      <c r="P75" s="57"/>
      <c r="Q75" s="57"/>
      <c r="R75" s="57"/>
      <c r="S75" s="57"/>
      <c r="T75" s="57"/>
      <c r="U75" s="59"/>
      <c r="W75" s="50" t="e">
        <f>asset_id[Asset Name]</f>
        <v>#VALUE!</v>
      </c>
      <c r="X75" s="57"/>
      <c r="Y75" s="57"/>
      <c r="Z75" s="57"/>
      <c r="AA75" s="57"/>
      <c r="AB75" s="57"/>
      <c r="AC75" s="57"/>
      <c r="AD75" s="57"/>
      <c r="AE75" s="57"/>
      <c r="AF75" s="59"/>
      <c r="AH75" s="52" t="e">
        <f>asset_id[Asset Name]</f>
        <v>#VALUE!</v>
      </c>
      <c r="AI75" s="57"/>
      <c r="AJ75" s="57"/>
      <c r="AK75" s="57"/>
      <c r="AL75" s="57"/>
      <c r="AM75" s="57"/>
      <c r="AN75" s="59"/>
      <c r="AP75" s="52" t="e">
        <f>asset_id[Asset Name]</f>
        <v>#VALUE!</v>
      </c>
      <c r="AQ75" s="57"/>
      <c r="AR75" s="57"/>
      <c r="AS75" s="57"/>
      <c r="AT75" s="58"/>
    </row>
  </sheetData>
  <protectedRanges>
    <protectedRange sqref="AQ13:AT75" name="Range5"/>
    <protectedRange sqref="AI13:AN75" name="Range4"/>
    <protectedRange sqref="X13:AF75" name="Range3"/>
    <protectedRange sqref="M13:U75" name="Range2"/>
    <protectedRange sqref="E13:J75" name="Range1"/>
  </protectedRanges>
  <dataValidations count="2">
    <dataValidation type="list" allowBlank="1" showInputMessage="1" showErrorMessage="1" sqref="AT13:AT75 AF13:AF75 U15:U75 AN13:AN75 U13 J13 J15:J75">
      <formula1>rank_num</formula1>
    </dataValidation>
    <dataValidation type="list" allowBlank="1" showInputMessage="1" showErrorMessage="1" sqref="U14 J14">
      <formula1>rank_num</formula1>
    </dataValidation>
  </dataValidations>
  <pageMargins left="0.7" right="0.7" top="0.75" bottom="0.75" header="0.3" footer="0.3"/>
  <pageSetup orientation="portrait" r:id="rId1"/>
  <headerFooter>
    <oddHeader>&amp;CSurvivability</oddHeader>
  </headerFooter>
  <drawing r:id="rId2"/>
  <tableParts count="6">
    <tablePart r:id="rId3"/>
    <tablePart r:id="rId4"/>
    <tablePart r:id="rId5"/>
    <tablePart r:id="rId6"/>
    <tablePart r:id="rId7"/>
    <tablePart r:id="rId8"/>
  </tableParts>
</worksheet>
</file>

<file path=xl/worksheets/sheet11.xml><?xml version="1.0" encoding="utf-8"?>
<worksheet xmlns="http://schemas.openxmlformats.org/spreadsheetml/2006/main" xmlns:r="http://schemas.openxmlformats.org/officeDocument/2006/relationships">
  <sheetPr>
    <tabColor theme="2" tint="-0.249977111117893"/>
    <pageSetUpPr autoPageBreaks="0"/>
  </sheetPr>
  <dimension ref="A2:F70"/>
  <sheetViews>
    <sheetView showGridLines="0" zoomScaleNormal="100" zoomScalePageLayoutView="90" workbookViewId="0"/>
  </sheetViews>
  <sheetFormatPr defaultRowHeight="15"/>
  <cols>
    <col min="1" max="1" width="15.28515625" style="40" customWidth="1"/>
    <col min="2" max="2" width="17.140625" style="96" customWidth="1"/>
    <col min="3" max="3" width="19.28515625" style="96" customWidth="1"/>
    <col min="4" max="4" width="23.28515625" style="96" customWidth="1"/>
    <col min="5" max="5" width="19.28515625" customWidth="1"/>
    <col min="6" max="6" width="37.5703125" customWidth="1"/>
    <col min="7" max="7" width="23.5703125" customWidth="1"/>
  </cols>
  <sheetData>
    <row r="2" spans="1:6" hidden="1">
      <c r="F2">
        <v>1</v>
      </c>
    </row>
    <row r="3" spans="1:6" hidden="1">
      <c r="F3">
        <v>2</v>
      </c>
    </row>
    <row r="4" spans="1:6" hidden="1">
      <c r="F4">
        <v>3</v>
      </c>
    </row>
    <row r="5" spans="1:6" hidden="1">
      <c r="F5">
        <v>4</v>
      </c>
    </row>
    <row r="6" spans="1:6" hidden="1">
      <c r="F6">
        <v>5</v>
      </c>
    </row>
    <row r="7" spans="1:6" hidden="1"/>
    <row r="8" spans="1:6" hidden="1"/>
    <row r="9" spans="1:6" hidden="1"/>
    <row r="10" spans="1:6" hidden="1"/>
    <row r="12" spans="1:6" ht="30">
      <c r="A12" s="60" t="s">
        <v>46</v>
      </c>
      <c r="B12" s="97" t="s">
        <v>87</v>
      </c>
      <c r="C12" s="97" t="s">
        <v>237</v>
      </c>
      <c r="D12" s="98" t="s">
        <v>238</v>
      </c>
    </row>
    <row r="13" spans="1:6" ht="60">
      <c r="A13" s="51" t="str">
        <f>asset_id[Asset Name]</f>
        <v>CAL FIRE Humboldt Del Norte Unit - Fortuna Station</v>
      </c>
      <c r="B13" s="99" t="s">
        <v>88</v>
      </c>
      <c r="C13" s="99" t="s">
        <v>227</v>
      </c>
      <c r="D13" s="100">
        <v>3</v>
      </c>
    </row>
    <row r="14" spans="1:6" ht="60">
      <c r="A14" s="51" t="str">
        <f>asset_id[Asset Name]</f>
        <v>CAL FIRE Humboldt Del Norte Unit - Thorn Station</v>
      </c>
      <c r="B14" s="99"/>
      <c r="C14" s="99"/>
      <c r="D14" s="100"/>
    </row>
    <row r="15" spans="1:6" ht="60">
      <c r="A15" s="51" t="str">
        <f>asset_id[Asset Name]</f>
        <v>CAL FIRE Humboldt Del Norte Unit - Trinidad Station</v>
      </c>
      <c r="B15" s="99"/>
      <c r="C15" s="99"/>
      <c r="D15" s="100"/>
    </row>
    <row r="16" spans="1:6" ht="75">
      <c r="A16" s="51" t="str">
        <f>asset_id[Asset Name]</f>
        <v>CAL FIRE Humboldt Del Norte Unit - Bridgeville Station</v>
      </c>
      <c r="B16" s="99"/>
      <c r="C16" s="99"/>
      <c r="D16" s="100"/>
    </row>
    <row r="17" spans="1:4" ht="60">
      <c r="A17" s="51" t="str">
        <f>asset_id[Asset Name]</f>
        <v>CAL FIRE Humboldt Del Norte Unit - Mattole Station</v>
      </c>
      <c r="B17" s="99"/>
      <c r="C17" s="99"/>
      <c r="D17" s="100"/>
    </row>
    <row r="18" spans="1:4" ht="109.5" customHeight="1">
      <c r="A18" s="51" t="str">
        <f>asset_id[Asset Name]</f>
        <v>CAL FIRE Humboldt Del Norte Unit - Garberville Station</v>
      </c>
      <c r="B18" s="99"/>
      <c r="C18" s="99"/>
      <c r="D18" s="100"/>
    </row>
    <row r="19" spans="1:4" ht="75">
      <c r="A19" s="51" t="str">
        <f>asset_id[Asset Name]</f>
        <v>CAL FIRE Humboldt Del Norte Unit - Alderpoint Station</v>
      </c>
      <c r="B19" s="99"/>
      <c r="C19" s="99"/>
      <c r="D19" s="100"/>
    </row>
    <row r="20" spans="1:4" ht="60">
      <c r="A20" s="51" t="str">
        <f>asset_id[Asset Name]</f>
        <v xml:space="preserve">Bureau of Land Management Arcata Field Office </v>
      </c>
      <c r="B20" s="99"/>
      <c r="C20" s="99"/>
      <c r="D20" s="100"/>
    </row>
    <row r="21" spans="1:4" ht="45">
      <c r="A21" s="51" t="str">
        <f>asset_id[Asset Name]</f>
        <v xml:space="preserve">Arcata Fire Protection District </v>
      </c>
      <c r="B21" s="99"/>
      <c r="C21" s="99"/>
      <c r="D21" s="100"/>
    </row>
    <row r="22" spans="1:4" ht="45">
      <c r="A22" s="51" t="str">
        <f>asset_id[Asset Name]</f>
        <v xml:space="preserve">Blue Lake Volunteer Fire Department </v>
      </c>
      <c r="B22" s="99"/>
      <c r="C22" s="99"/>
      <c r="D22" s="100"/>
    </row>
    <row r="23" spans="1:4" ht="60">
      <c r="A23" s="51" t="str">
        <f>asset_id[Asset Name]</f>
        <v xml:space="preserve">Six Rivers National Fire and Aviation - Headquarters </v>
      </c>
      <c r="B23" s="99"/>
      <c r="C23" s="99"/>
      <c r="D23" s="100"/>
    </row>
    <row r="24" spans="1:4" ht="75">
      <c r="A24" s="51" t="str">
        <f>asset_id[Asset Name]</f>
        <v>Six Rivers National Fire and Aviation - Lower Trinity Ranger District</v>
      </c>
      <c r="B24" s="99"/>
      <c r="C24" s="99"/>
      <c r="D24" s="100"/>
    </row>
    <row r="25" spans="1:4" ht="75">
      <c r="A25" s="51" t="str">
        <f>asset_id[Asset Name]</f>
        <v>Six Rivers National Fire and Aviation - Mad River Ranger District</v>
      </c>
      <c r="B25" s="99"/>
      <c r="C25" s="99"/>
      <c r="D25" s="100"/>
    </row>
    <row r="26" spans="1:4" ht="75">
      <c r="A26" s="51" t="str">
        <f>asset_id[Asset Name]</f>
        <v>Six Rivers National Fire and Aviation - Orleans Ranger District</v>
      </c>
      <c r="B26" s="99"/>
      <c r="C26" s="99"/>
      <c r="D26" s="100"/>
    </row>
    <row r="27" spans="1:4" ht="30">
      <c r="A27" s="51" t="str">
        <f>asset_id[Asset Name]</f>
        <v>Humboldy Bay Fire Station 1</v>
      </c>
      <c r="B27" s="99"/>
      <c r="C27" s="99"/>
      <c r="D27" s="100"/>
    </row>
    <row r="28" spans="1:4" ht="30">
      <c r="A28" s="51" t="str">
        <f>asset_id[Asset Name]</f>
        <v>Humboldy Bay Fire Station 2</v>
      </c>
      <c r="B28" s="99"/>
      <c r="C28" s="99"/>
      <c r="D28" s="100"/>
    </row>
    <row r="29" spans="1:4" ht="30">
      <c r="A29" s="51" t="str">
        <f>asset_id[Asset Name]</f>
        <v>Humboldy Bay Fire Station 3</v>
      </c>
      <c r="B29" s="99"/>
      <c r="C29" s="99"/>
      <c r="D29" s="100"/>
    </row>
    <row r="30" spans="1:4" ht="30">
      <c r="A30" s="51" t="str">
        <f>asset_id[Asset Name]</f>
        <v>Humboldy Bay Fire Station 4</v>
      </c>
      <c r="B30" s="99"/>
      <c r="C30" s="99"/>
      <c r="D30" s="100"/>
    </row>
    <row r="31" spans="1:4" ht="30">
      <c r="A31" s="52" t="str">
        <f>asset_id[Asset Name]</f>
        <v>Humboldy Bay Fire Station 5</v>
      </c>
      <c r="B31" s="101"/>
      <c r="C31" s="101"/>
      <c r="D31" s="102"/>
    </row>
    <row r="32" spans="1:4" ht="75">
      <c r="A32" s="52" t="str">
        <f>asset_id[Asset Name]</f>
        <v>Humboldt 1 Fire Protection District - Station 11 (Headquarters)</v>
      </c>
      <c r="B32" s="101"/>
      <c r="C32" s="101"/>
      <c r="D32" s="102"/>
    </row>
    <row r="33" spans="1:4" ht="60">
      <c r="A33" s="52" t="str">
        <f>asset_id[Asset Name]</f>
        <v xml:space="preserve">Humboldt 1 Fire Protection District - Station 12 (Bayview) </v>
      </c>
      <c r="B33" s="101"/>
      <c r="C33" s="101"/>
      <c r="D33" s="102"/>
    </row>
    <row r="34" spans="1:4" ht="45">
      <c r="A34" s="52" t="str">
        <f>asset_id[Asset Name]</f>
        <v xml:space="preserve">Ferndale Volunteer Fire Department  </v>
      </c>
      <c r="B34" s="101"/>
      <c r="C34" s="101"/>
      <c r="D34" s="102"/>
    </row>
    <row r="35" spans="1:4" ht="45">
      <c r="A35" s="52" t="str">
        <f>asset_id[Asset Name]</f>
        <v xml:space="preserve">Fieldbrook Volunteer Fire Department </v>
      </c>
      <c r="B35" s="101"/>
      <c r="C35" s="101"/>
      <c r="D35" s="102"/>
    </row>
    <row r="36" spans="1:4" ht="45">
      <c r="A36" s="52" t="str">
        <f>asset_id[Asset Name]</f>
        <v xml:space="preserve">Fortuna Volunteer Fire Department </v>
      </c>
      <c r="B36" s="101"/>
      <c r="C36" s="101"/>
      <c r="D36" s="102"/>
    </row>
    <row r="37" spans="1:4" ht="45">
      <c r="A37" s="52" t="str">
        <f>asset_id[Asset Name]</f>
        <v xml:space="preserve">Garberville Fire Protection District </v>
      </c>
      <c r="B37" s="101"/>
      <c r="C37" s="101"/>
      <c r="D37" s="102"/>
    </row>
    <row r="38" spans="1:4" ht="45">
      <c r="A38" s="52" t="str">
        <f>asset_id[Asset Name]</f>
        <v xml:space="preserve">Palo Verde Volunteer Fire Department </v>
      </c>
      <c r="B38" s="101"/>
      <c r="C38" s="101"/>
      <c r="D38" s="102"/>
    </row>
    <row r="39" spans="1:4" ht="45">
      <c r="A39" s="52" t="str">
        <f>asset_id[Asset Name]</f>
        <v xml:space="preserve">Honeydew Volunteer Fire Company </v>
      </c>
      <c r="B39" s="101"/>
      <c r="C39" s="101"/>
      <c r="D39" s="102"/>
    </row>
    <row r="40" spans="1:4" ht="45">
      <c r="A40" s="52" t="str">
        <f>asset_id[Asset Name]</f>
        <v xml:space="preserve">Hoopa Volunteer Fire Department </v>
      </c>
      <c r="B40" s="101"/>
      <c r="C40" s="101"/>
      <c r="D40" s="102"/>
    </row>
    <row r="41" spans="1:4" ht="30">
      <c r="A41" s="52" t="str">
        <f>asset_id[Asset Name]</f>
        <v xml:space="preserve">Hoopa Fire Department </v>
      </c>
      <c r="B41" s="101"/>
      <c r="C41" s="101"/>
      <c r="D41" s="102"/>
    </row>
    <row r="42" spans="1:4" ht="45">
      <c r="A42" s="52" t="str">
        <f>asset_id[Asset Name]</f>
        <v xml:space="preserve">Kneeland Volunteer Fire Department </v>
      </c>
      <c r="B42" s="101"/>
      <c r="C42" s="101"/>
      <c r="D42" s="102"/>
    </row>
    <row r="43" spans="1:4" ht="45">
      <c r="A43" s="52" t="str">
        <f>asset_id[Asset Name]</f>
        <v xml:space="preserve">Miranda Volunteer Fire Department </v>
      </c>
      <c r="B43" s="101"/>
      <c r="C43" s="101"/>
      <c r="D43" s="102"/>
    </row>
    <row r="44" spans="1:4" ht="45">
      <c r="A44" s="52" t="str">
        <f>asset_id[Asset Name]</f>
        <v>Fruitland Volunteer Fire Company</v>
      </c>
      <c r="B44" s="101"/>
      <c r="C44" s="101"/>
      <c r="D44" s="102"/>
    </row>
    <row r="45" spans="1:4" ht="45">
      <c r="A45" s="52" t="str">
        <f>asset_id[Asset Name]</f>
        <v xml:space="preserve">Orick Volunteer Fire Department </v>
      </c>
      <c r="B45" s="101"/>
      <c r="C45" s="101"/>
      <c r="D45" s="102"/>
    </row>
    <row r="46" spans="1:4" ht="45">
      <c r="A46" s="52" t="str">
        <f>asset_id[Asset Name]</f>
        <v xml:space="preserve">Orleans Volunteer Fire Department </v>
      </c>
      <c r="B46" s="101"/>
      <c r="C46" s="101"/>
      <c r="D46" s="102"/>
    </row>
    <row r="47" spans="1:4" ht="45">
      <c r="A47" s="52" t="str">
        <f>asset_id[Asset Name]</f>
        <v xml:space="preserve">Petrolia Volunteer Fire Department </v>
      </c>
      <c r="B47" s="101"/>
      <c r="C47" s="101"/>
      <c r="D47" s="102"/>
    </row>
    <row r="48" spans="1:4" ht="45">
      <c r="A48" s="52" t="str">
        <f>asset_id[Asset Name]</f>
        <v xml:space="preserve">Phillipsville Volunteer Fire Department </v>
      </c>
      <c r="B48" s="101"/>
      <c r="C48" s="101"/>
      <c r="D48" s="102"/>
    </row>
    <row r="49" spans="1:4" ht="45">
      <c r="A49" s="52" t="str">
        <f>asset_id[Asset Name]</f>
        <v xml:space="preserve">Redcrest Volunteer Fire Department </v>
      </c>
      <c r="B49" s="101"/>
      <c r="C49" s="101"/>
      <c r="D49" s="102"/>
    </row>
    <row r="50" spans="1:4" ht="45">
      <c r="A50" s="52" t="str">
        <f>asset_id[Asset Name]</f>
        <v xml:space="preserve">Beginnings Volunteer Fire Department </v>
      </c>
      <c r="B50" s="101"/>
      <c r="C50" s="101"/>
      <c r="D50" s="102"/>
    </row>
    <row r="51" spans="1:4" ht="45">
      <c r="A51" s="52" t="str">
        <f>asset_id[Asset Name]</f>
        <v>Rio Dell Fire Department Main Station</v>
      </c>
      <c r="B51" s="101"/>
      <c r="C51" s="101"/>
      <c r="D51" s="102"/>
    </row>
    <row r="52" spans="1:4" ht="45">
      <c r="A52" s="52" t="str">
        <f>asset_id[Asset Name]</f>
        <v xml:space="preserve">Samoa Peninsula Fire District </v>
      </c>
      <c r="B52" s="101"/>
      <c r="C52" s="101"/>
      <c r="D52" s="102"/>
    </row>
    <row r="53" spans="1:4" ht="45">
      <c r="A53" s="52" t="str">
        <f>asset_id[Asset Name]</f>
        <v xml:space="preserve">Wieott Volunteer Fire Department </v>
      </c>
      <c r="B53" s="101"/>
      <c r="C53" s="101"/>
      <c r="D53" s="102"/>
    </row>
    <row r="54" spans="1:4" ht="45">
      <c r="A54" s="52" t="str">
        <f>asset_id[Asset Name]</f>
        <v xml:space="preserve">Shelter Cove Volunteer Fire Department </v>
      </c>
      <c r="B54" s="101"/>
      <c r="C54" s="101"/>
      <c r="D54" s="102"/>
    </row>
    <row r="55" spans="1:4" ht="45">
      <c r="A55" s="52" t="str">
        <f>asset_id[Asset Name]</f>
        <v xml:space="preserve">Whitethorn Fire Protection District </v>
      </c>
      <c r="B55" s="101"/>
      <c r="C55" s="101"/>
      <c r="D55" s="102"/>
    </row>
    <row r="56" spans="1:4" ht="45">
      <c r="A56" s="52" t="str">
        <f>asset_id[Asset Name]</f>
        <v>Willow Creek Volunteer Fire Department</v>
      </c>
      <c r="B56" s="101"/>
      <c r="C56" s="101"/>
      <c r="D56" s="102"/>
    </row>
    <row r="57" spans="1:4" ht="75">
      <c r="A57" s="52" t="str">
        <f>asset_id[Asset Name]</f>
        <v>Humboldt County Sheriff's Office - Garberville Station</v>
      </c>
      <c r="B57" s="101"/>
      <c r="C57" s="101"/>
      <c r="D57" s="102"/>
    </row>
    <row r="58" spans="1:4" ht="60">
      <c r="A58" s="52" t="str">
        <f>asset_id[Asset Name]</f>
        <v>Humboldt County Sheriff's Office - Main Eureka Station</v>
      </c>
      <c r="B58" s="101"/>
      <c r="C58" s="101"/>
      <c r="D58" s="102"/>
    </row>
    <row r="59" spans="1:4" ht="75">
      <c r="A59" s="52" t="str">
        <f>asset_id[Asset Name]</f>
        <v>Humboldt County Sheriff's Office - McKinleyville Station</v>
      </c>
      <c r="B59" s="101"/>
      <c r="C59" s="101"/>
      <c r="D59" s="102"/>
    </row>
    <row r="60" spans="1:4" ht="30">
      <c r="A60" s="52" t="str">
        <f>asset_id[Asset Name]</f>
        <v xml:space="preserve">Arcata Police Department </v>
      </c>
      <c r="B60" s="101"/>
      <c r="C60" s="101"/>
      <c r="D60" s="102"/>
    </row>
    <row r="61" spans="1:4" ht="45">
      <c r="A61" s="52" t="str">
        <f>asset_id[Asset Name]</f>
        <v xml:space="preserve">Blue Lake Police Department </v>
      </c>
      <c r="B61" s="101"/>
      <c r="C61" s="101"/>
      <c r="D61" s="102"/>
    </row>
    <row r="62" spans="1:4" ht="30">
      <c r="A62" s="52" t="str">
        <f>asset_id[Asset Name]</f>
        <v>Eureka Police Department</v>
      </c>
      <c r="B62" s="101"/>
      <c r="C62" s="101"/>
      <c r="D62" s="102"/>
    </row>
    <row r="63" spans="1:4" ht="30">
      <c r="A63" s="52" t="str">
        <f>asset_id[Asset Name]</f>
        <v>Ferndale Police Department</v>
      </c>
      <c r="B63" s="101"/>
      <c r="C63" s="101"/>
      <c r="D63" s="102"/>
    </row>
    <row r="64" spans="1:4" ht="30">
      <c r="A64" s="52" t="str">
        <f>asset_id[Asset Name]</f>
        <v>Fortuna Police Department</v>
      </c>
      <c r="B64" s="101"/>
      <c r="C64" s="101"/>
      <c r="D64" s="102"/>
    </row>
    <row r="65" spans="1:4" ht="30">
      <c r="A65" s="52" t="str">
        <f>asset_id[Asset Name]</f>
        <v>Trinidad Police Department</v>
      </c>
      <c r="B65" s="101"/>
      <c r="C65" s="101"/>
      <c r="D65" s="102"/>
    </row>
    <row r="66" spans="1:4" ht="30">
      <c r="A66" s="52" t="str">
        <f>asset_id[Asset Name]</f>
        <v>Hoopa Tribal Police</v>
      </c>
      <c r="B66" s="101"/>
      <c r="C66" s="101"/>
      <c r="D66" s="102"/>
    </row>
    <row r="67" spans="1:4" ht="45">
      <c r="A67" s="52" t="str">
        <f>asset_id[Asset Name]</f>
        <v xml:space="preserve">Mad River Community Hospital </v>
      </c>
      <c r="B67" s="101"/>
      <c r="C67" s="101"/>
      <c r="D67" s="102"/>
    </row>
    <row r="68" spans="1:4" ht="30">
      <c r="A68" s="52" t="str">
        <f>asset_id[Asset Name]</f>
        <v xml:space="preserve">St. Joseph Hospital </v>
      </c>
      <c r="B68" s="101"/>
      <c r="C68" s="101"/>
      <c r="D68" s="102"/>
    </row>
    <row r="69" spans="1:4" ht="45">
      <c r="A69" s="52" t="str">
        <f>asset_id[Asset Name]</f>
        <v xml:space="preserve">Jerold Phelps Community Hospital </v>
      </c>
      <c r="B69" s="101"/>
      <c r="C69" s="101"/>
      <c r="D69" s="102"/>
    </row>
    <row r="70" spans="1:4" ht="45">
      <c r="A70" s="52" t="str">
        <f>asset_id[Asset Name]</f>
        <v>Redwood Memorial Hospital</v>
      </c>
      <c r="B70" s="101"/>
      <c r="C70" s="101"/>
      <c r="D70" s="102"/>
    </row>
  </sheetData>
  <sheetProtection sheet="1" objects="1" scenarios="1"/>
  <dataValidations count="2">
    <dataValidation type="list" allowBlank="1" showInputMessage="1" showErrorMessage="1" sqref="C13:C70">
      <formula1>rank_level</formula1>
    </dataValidation>
    <dataValidation type="list" allowBlank="1" showInputMessage="1" showErrorMessage="1" sqref="D13:D70">
      <formula1>rank_num</formula1>
    </dataValidation>
  </dataValidations>
  <pageMargins left="0.25" right="0.25" top="0.75" bottom="0.75" header="0.3" footer="0.3"/>
  <pageSetup orientation="landscape" r:id="rId1"/>
  <headerFooter>
    <oddHeader xml:space="preserve">&amp;CAccessibility 
</oddHead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sheetPr>
    <tabColor theme="2" tint="-0.249977111117893"/>
    <pageSetUpPr autoPageBreaks="0"/>
  </sheetPr>
  <dimension ref="A1:I70"/>
  <sheetViews>
    <sheetView showGridLines="0" showZeros="0" view="pageLayout" zoomScale="90" zoomScaleNormal="100" zoomScalePageLayoutView="90" workbookViewId="0"/>
  </sheetViews>
  <sheetFormatPr defaultRowHeight="15"/>
  <cols>
    <col min="1" max="1" width="19.85546875" style="40" customWidth="1"/>
    <col min="2" max="2" width="15.7109375" style="96" customWidth="1"/>
    <col min="3" max="3" width="16" style="96" customWidth="1"/>
    <col min="4" max="4" width="15.140625" style="96" customWidth="1"/>
    <col min="5" max="5" width="15.5703125" style="96" customWidth="1"/>
    <col min="6" max="6" width="22.5703125" style="96" customWidth="1"/>
    <col min="7" max="7" width="28.7109375" style="96" customWidth="1"/>
    <col min="9" max="9" width="0" hidden="1" customWidth="1"/>
  </cols>
  <sheetData>
    <row r="1" spans="1:9" s="40" customFormat="1">
      <c r="B1" s="103"/>
      <c r="C1" s="103"/>
      <c r="D1" s="103"/>
      <c r="E1" s="103"/>
      <c r="F1" s="103"/>
      <c r="G1" s="103"/>
    </row>
    <row r="5" spans="1:9">
      <c r="I5" t="s">
        <v>253</v>
      </c>
    </row>
    <row r="6" spans="1:9">
      <c r="I6" t="s">
        <v>254</v>
      </c>
    </row>
    <row r="7" spans="1:9">
      <c r="I7" t="s">
        <v>255</v>
      </c>
    </row>
    <row r="10" spans="1:9" ht="14.25" customHeight="1"/>
    <row r="12" spans="1:9" s="40" customFormat="1" ht="48.75" customHeight="1">
      <c r="A12" s="60" t="s">
        <v>231</v>
      </c>
      <c r="B12" s="97" t="s">
        <v>239</v>
      </c>
      <c r="C12" s="97" t="s">
        <v>240</v>
      </c>
      <c r="D12" s="97" t="s">
        <v>241</v>
      </c>
      <c r="E12" s="97" t="s">
        <v>242</v>
      </c>
      <c r="F12" s="97" t="s">
        <v>244</v>
      </c>
      <c r="G12" s="98" t="s">
        <v>243</v>
      </c>
    </row>
    <row r="13" spans="1:9" ht="45">
      <c r="A13" s="83" t="str">
        <f>asset_id[Asset Name]</f>
        <v>CAL FIRE Humboldt Del Norte Unit - Fortuna Station</v>
      </c>
      <c r="B13" s="99"/>
      <c r="C13" s="99"/>
      <c r="D13" s="99"/>
      <c r="E13" s="99"/>
      <c r="F13" s="99"/>
      <c r="G13" s="100">
        <v>3</v>
      </c>
    </row>
    <row r="14" spans="1:9" ht="45">
      <c r="A14" s="31" t="str">
        <f>asset_id[Asset Name]</f>
        <v>CAL FIRE Humboldt Del Norte Unit - Thorn Station</v>
      </c>
      <c r="B14" s="99"/>
      <c r="C14" s="99"/>
      <c r="D14" s="99"/>
      <c r="E14" s="99"/>
      <c r="F14" s="99"/>
      <c r="G14" s="100"/>
    </row>
    <row r="15" spans="1:9" ht="45">
      <c r="A15" s="31" t="str">
        <f>asset_id[Asset Name]</f>
        <v>CAL FIRE Humboldt Del Norte Unit - Trinidad Station</v>
      </c>
      <c r="B15" s="99"/>
      <c r="C15" s="99"/>
      <c r="D15" s="99"/>
      <c r="E15" s="99"/>
      <c r="F15" s="99"/>
      <c r="G15" s="100"/>
    </row>
    <row r="16" spans="1:9" ht="45">
      <c r="A16" s="31" t="str">
        <f>asset_id[Asset Name]</f>
        <v>CAL FIRE Humboldt Del Norte Unit - Bridgeville Station</v>
      </c>
      <c r="B16" s="99"/>
      <c r="C16" s="99"/>
      <c r="D16" s="99"/>
      <c r="E16" s="99"/>
      <c r="F16" s="99"/>
      <c r="G16" s="100"/>
    </row>
    <row r="17" spans="1:7" ht="45">
      <c r="A17" s="31" t="str">
        <f>asset_id[Asset Name]</f>
        <v>CAL FIRE Humboldt Del Norte Unit - Mattole Station</v>
      </c>
      <c r="B17" s="99"/>
      <c r="C17" s="99"/>
      <c r="D17" s="99"/>
      <c r="E17" s="99"/>
      <c r="F17" s="99"/>
      <c r="G17" s="100"/>
    </row>
    <row r="18" spans="1:7" ht="45">
      <c r="A18" s="31" t="str">
        <f>asset_id[Asset Name]</f>
        <v>CAL FIRE Humboldt Del Norte Unit - Garberville Station</v>
      </c>
      <c r="B18" s="99"/>
      <c r="C18" s="99"/>
      <c r="D18" s="99"/>
      <c r="E18" s="99"/>
      <c r="F18" s="99"/>
      <c r="G18" s="100"/>
    </row>
    <row r="19" spans="1:7" ht="45">
      <c r="A19" s="31" t="str">
        <f>asset_id[Asset Name]</f>
        <v>CAL FIRE Humboldt Del Norte Unit - Alderpoint Station</v>
      </c>
      <c r="B19" s="99"/>
      <c r="C19" s="99"/>
      <c r="D19" s="99"/>
      <c r="E19" s="99"/>
      <c r="F19" s="99"/>
      <c r="G19" s="100"/>
    </row>
    <row r="20" spans="1:7" ht="45">
      <c r="A20" s="31" t="str">
        <f>asset_id[Asset Name]</f>
        <v xml:space="preserve">Bureau of Land Management Arcata Field Office </v>
      </c>
      <c r="B20" s="99"/>
      <c r="C20" s="99"/>
      <c r="D20" s="99"/>
      <c r="E20" s="99"/>
      <c r="F20" s="99"/>
      <c r="G20" s="100"/>
    </row>
    <row r="21" spans="1:7" ht="30">
      <c r="A21" s="31" t="str">
        <f>asset_id[Asset Name]</f>
        <v xml:space="preserve">Arcata Fire Protection District </v>
      </c>
      <c r="B21" s="99"/>
      <c r="C21" s="99"/>
      <c r="D21" s="99"/>
      <c r="E21" s="99"/>
      <c r="F21" s="99"/>
      <c r="G21" s="100"/>
    </row>
    <row r="22" spans="1:7" ht="30">
      <c r="A22" s="31" t="str">
        <f>asset_id[Asset Name]</f>
        <v xml:space="preserve">Blue Lake Volunteer Fire Department </v>
      </c>
      <c r="B22" s="99"/>
      <c r="C22" s="99"/>
      <c r="D22" s="99"/>
      <c r="E22" s="99"/>
      <c r="F22" s="99"/>
      <c r="G22" s="100"/>
    </row>
    <row r="23" spans="1:7" ht="45">
      <c r="A23" s="31" t="str">
        <f>asset_id[Asset Name]</f>
        <v xml:space="preserve">Six Rivers National Fire and Aviation - Headquarters </v>
      </c>
      <c r="B23" s="99"/>
      <c r="C23" s="99"/>
      <c r="D23" s="99"/>
      <c r="E23" s="99"/>
      <c r="F23" s="99"/>
      <c r="G23" s="100"/>
    </row>
    <row r="24" spans="1:7" ht="60">
      <c r="A24" s="31" t="str">
        <f>asset_id[Asset Name]</f>
        <v>Six Rivers National Fire and Aviation - Lower Trinity Ranger District</v>
      </c>
      <c r="B24" s="99"/>
      <c r="C24" s="99"/>
      <c r="D24" s="99"/>
      <c r="E24" s="99"/>
      <c r="F24" s="99"/>
      <c r="G24" s="100"/>
    </row>
    <row r="25" spans="1:7" ht="60">
      <c r="A25" s="31" t="str">
        <f>asset_id[Asset Name]</f>
        <v>Six Rivers National Fire and Aviation - Mad River Ranger District</v>
      </c>
      <c r="B25" s="99"/>
      <c r="C25" s="99"/>
      <c r="D25" s="99"/>
      <c r="E25" s="99"/>
      <c r="F25" s="99"/>
      <c r="G25" s="100"/>
    </row>
    <row r="26" spans="1:7" ht="60">
      <c r="A26" s="31" t="str">
        <f>asset_id[Asset Name]</f>
        <v>Six Rivers National Fire and Aviation - Orleans Ranger District</v>
      </c>
      <c r="B26" s="99"/>
      <c r="C26" s="99"/>
      <c r="D26" s="99"/>
      <c r="E26" s="99"/>
      <c r="F26" s="99"/>
      <c r="G26" s="100"/>
    </row>
    <row r="27" spans="1:7" ht="30">
      <c r="A27" s="31" t="str">
        <f>asset_id[Asset Name]</f>
        <v>Humboldy Bay Fire Station 1</v>
      </c>
      <c r="B27" s="99"/>
      <c r="C27" s="99"/>
      <c r="D27" s="99"/>
      <c r="E27" s="99"/>
      <c r="F27" s="99"/>
      <c r="G27" s="100"/>
    </row>
    <row r="28" spans="1:7" ht="30">
      <c r="A28" s="31" t="str">
        <f>asset_id[Asset Name]</f>
        <v>Humboldy Bay Fire Station 2</v>
      </c>
      <c r="B28" s="99"/>
      <c r="C28" s="99"/>
      <c r="D28" s="99"/>
      <c r="E28" s="99"/>
      <c r="F28" s="99"/>
      <c r="G28" s="100"/>
    </row>
    <row r="29" spans="1:7" ht="30">
      <c r="A29" s="31" t="str">
        <f>asset_id[Asset Name]</f>
        <v>Humboldy Bay Fire Station 3</v>
      </c>
      <c r="B29" s="99"/>
      <c r="C29" s="99"/>
      <c r="D29" s="99"/>
      <c r="E29" s="99"/>
      <c r="F29" s="99"/>
      <c r="G29" s="100"/>
    </row>
    <row r="30" spans="1:7" ht="30">
      <c r="A30" s="31" t="str">
        <f>asset_id[Asset Name]</f>
        <v>Humboldy Bay Fire Station 4</v>
      </c>
      <c r="B30" s="99"/>
      <c r="C30" s="99"/>
      <c r="D30" s="99"/>
      <c r="E30" s="99"/>
      <c r="F30" s="99"/>
      <c r="G30" s="100"/>
    </row>
    <row r="31" spans="1:7" ht="30">
      <c r="A31" s="57" t="str">
        <f>asset_id[Asset Name]</f>
        <v>Humboldy Bay Fire Station 5</v>
      </c>
      <c r="B31" s="99"/>
      <c r="C31" s="99"/>
      <c r="D31" s="99"/>
      <c r="E31" s="99"/>
      <c r="F31" s="101"/>
      <c r="G31" s="102"/>
    </row>
    <row r="32" spans="1:7" ht="60">
      <c r="A32" s="57" t="str">
        <f>asset_id[Asset Name]</f>
        <v>Humboldt 1 Fire Protection District - Station 11 (Headquarters)</v>
      </c>
      <c r="B32" s="99"/>
      <c r="C32" s="99"/>
      <c r="D32" s="99"/>
      <c r="E32" s="99"/>
      <c r="F32" s="101"/>
      <c r="G32" s="102"/>
    </row>
    <row r="33" spans="1:7" ht="45">
      <c r="A33" s="57" t="str">
        <f>asset_id[Asset Name]</f>
        <v xml:space="preserve">Humboldt 1 Fire Protection District - Station 12 (Bayview) </v>
      </c>
      <c r="B33" s="99"/>
      <c r="C33" s="99"/>
      <c r="D33" s="99"/>
      <c r="E33" s="99"/>
      <c r="F33" s="101"/>
      <c r="G33" s="102"/>
    </row>
    <row r="34" spans="1:7" ht="30">
      <c r="A34" s="57" t="str">
        <f>asset_id[Asset Name]</f>
        <v xml:space="preserve">Ferndale Volunteer Fire Department  </v>
      </c>
      <c r="B34" s="99"/>
      <c r="C34" s="99"/>
      <c r="D34" s="99"/>
      <c r="E34" s="99"/>
      <c r="F34" s="101"/>
      <c r="G34" s="102"/>
    </row>
    <row r="35" spans="1:7" ht="45">
      <c r="A35" s="57" t="str">
        <f>asset_id[Asset Name]</f>
        <v xml:space="preserve">Fieldbrook Volunteer Fire Department </v>
      </c>
      <c r="B35" s="99"/>
      <c r="C35" s="99"/>
      <c r="D35" s="99"/>
      <c r="E35" s="99"/>
      <c r="F35" s="101"/>
      <c r="G35" s="102"/>
    </row>
    <row r="36" spans="1:7" ht="30">
      <c r="A36" s="57" t="str">
        <f>asset_id[Asset Name]</f>
        <v xml:space="preserve">Fortuna Volunteer Fire Department </v>
      </c>
      <c r="B36" s="99"/>
      <c r="C36" s="99"/>
      <c r="D36" s="99"/>
      <c r="E36" s="99"/>
      <c r="F36" s="101"/>
      <c r="G36" s="102"/>
    </row>
    <row r="37" spans="1:7" ht="30">
      <c r="A37" s="57" t="str">
        <f>asset_id[Asset Name]</f>
        <v xml:space="preserve">Garberville Fire Protection District </v>
      </c>
      <c r="B37" s="99"/>
      <c r="C37" s="99"/>
      <c r="D37" s="99"/>
      <c r="E37" s="99"/>
      <c r="F37" s="101"/>
      <c r="G37" s="102"/>
    </row>
    <row r="38" spans="1:7" ht="45">
      <c r="A38" s="57" t="str">
        <f>asset_id[Asset Name]</f>
        <v xml:space="preserve">Palo Verde Volunteer Fire Department </v>
      </c>
      <c r="B38" s="99"/>
      <c r="C38" s="99"/>
      <c r="D38" s="99"/>
      <c r="E38" s="99"/>
      <c r="F38" s="101"/>
      <c r="G38" s="102"/>
    </row>
    <row r="39" spans="1:7" ht="45">
      <c r="A39" s="57" t="str">
        <f>asset_id[Asset Name]</f>
        <v xml:space="preserve">Honeydew Volunteer Fire Company </v>
      </c>
      <c r="B39" s="99"/>
      <c r="C39" s="99"/>
      <c r="D39" s="99"/>
      <c r="E39" s="99"/>
      <c r="F39" s="101"/>
      <c r="G39" s="102"/>
    </row>
    <row r="40" spans="1:7" ht="30">
      <c r="A40" s="57" t="str">
        <f>asset_id[Asset Name]</f>
        <v xml:space="preserve">Hoopa Volunteer Fire Department </v>
      </c>
      <c r="B40" s="99"/>
      <c r="C40" s="99"/>
      <c r="D40" s="99"/>
      <c r="E40" s="99"/>
      <c r="F40" s="101"/>
      <c r="G40" s="102"/>
    </row>
    <row r="41" spans="1:7" ht="30">
      <c r="A41" s="57" t="str">
        <f>asset_id[Asset Name]</f>
        <v xml:space="preserve">Hoopa Fire Department </v>
      </c>
      <c r="B41" s="99"/>
      <c r="C41" s="99"/>
      <c r="D41" s="99"/>
      <c r="E41" s="99"/>
      <c r="F41" s="101"/>
      <c r="G41" s="102"/>
    </row>
    <row r="42" spans="1:7" ht="30">
      <c r="A42" s="57" t="str">
        <f>asset_id[Asset Name]</f>
        <v xml:space="preserve">Kneeland Volunteer Fire Department </v>
      </c>
      <c r="B42" s="99"/>
      <c r="C42" s="99"/>
      <c r="D42" s="99"/>
      <c r="E42" s="99"/>
      <c r="F42" s="101"/>
      <c r="G42" s="102"/>
    </row>
    <row r="43" spans="1:7" ht="30">
      <c r="A43" s="57" t="str">
        <f>asset_id[Asset Name]</f>
        <v xml:space="preserve">Miranda Volunteer Fire Department </v>
      </c>
      <c r="B43" s="99"/>
      <c r="C43" s="99"/>
      <c r="D43" s="99"/>
      <c r="E43" s="99"/>
      <c r="F43" s="101"/>
      <c r="G43" s="102"/>
    </row>
    <row r="44" spans="1:7" ht="30">
      <c r="A44" s="57" t="str">
        <f>asset_id[Asset Name]</f>
        <v>Fruitland Volunteer Fire Company</v>
      </c>
      <c r="B44" s="99"/>
      <c r="C44" s="99"/>
      <c r="D44" s="99"/>
      <c r="E44" s="99"/>
      <c r="F44" s="101"/>
      <c r="G44" s="102"/>
    </row>
    <row r="45" spans="1:7" ht="30">
      <c r="A45" s="57" t="str">
        <f>asset_id[Asset Name]</f>
        <v xml:space="preserve">Orick Volunteer Fire Department </v>
      </c>
      <c r="B45" s="99"/>
      <c r="C45" s="99"/>
      <c r="D45" s="99"/>
      <c r="E45" s="99"/>
      <c r="F45" s="101"/>
      <c r="G45" s="102"/>
    </row>
    <row r="46" spans="1:7" ht="30">
      <c r="A46" s="57" t="str">
        <f>asset_id[Asset Name]</f>
        <v xml:space="preserve">Orleans Volunteer Fire Department </v>
      </c>
      <c r="B46" s="99"/>
      <c r="C46" s="99"/>
      <c r="D46" s="99"/>
      <c r="E46" s="99"/>
      <c r="F46" s="101"/>
      <c r="G46" s="102"/>
    </row>
    <row r="47" spans="1:7" ht="30">
      <c r="A47" s="57" t="str">
        <f>asset_id[Asset Name]</f>
        <v xml:space="preserve">Petrolia Volunteer Fire Department </v>
      </c>
      <c r="B47" s="99"/>
      <c r="C47" s="99"/>
      <c r="D47" s="99"/>
      <c r="E47" s="99"/>
      <c r="F47" s="101"/>
      <c r="G47" s="102"/>
    </row>
    <row r="48" spans="1:7" ht="45">
      <c r="A48" s="57" t="str">
        <f>asset_id[Asset Name]</f>
        <v xml:space="preserve">Phillipsville Volunteer Fire Department </v>
      </c>
      <c r="B48" s="99"/>
      <c r="C48" s="99"/>
      <c r="D48" s="99"/>
      <c r="E48" s="99"/>
      <c r="F48" s="101"/>
      <c r="G48" s="102"/>
    </row>
    <row r="49" spans="1:7" ht="30">
      <c r="A49" s="57" t="str">
        <f>asset_id[Asset Name]</f>
        <v xml:space="preserve">Redcrest Volunteer Fire Department </v>
      </c>
      <c r="B49" s="99"/>
      <c r="C49" s="99"/>
      <c r="D49" s="99"/>
      <c r="E49" s="99"/>
      <c r="F49" s="101"/>
      <c r="G49" s="102"/>
    </row>
    <row r="50" spans="1:7" ht="45">
      <c r="A50" s="57" t="str">
        <f>asset_id[Asset Name]</f>
        <v xml:space="preserve">Beginnings Volunteer Fire Department </v>
      </c>
      <c r="B50" s="99"/>
      <c r="C50" s="99"/>
      <c r="D50" s="99"/>
      <c r="E50" s="99"/>
      <c r="F50" s="101"/>
      <c r="G50" s="102"/>
    </row>
    <row r="51" spans="1:7" ht="45">
      <c r="A51" s="57" t="str">
        <f>asset_id[Asset Name]</f>
        <v>Rio Dell Fire Department Main Station</v>
      </c>
      <c r="B51" s="99"/>
      <c r="C51" s="99"/>
      <c r="D51" s="99"/>
      <c r="E51" s="99"/>
      <c r="F51" s="101"/>
      <c r="G51" s="102"/>
    </row>
    <row r="52" spans="1:7" ht="30">
      <c r="A52" s="57" t="str">
        <f>asset_id[Asset Name]</f>
        <v xml:space="preserve">Samoa Peninsula Fire District </v>
      </c>
      <c r="B52" s="99"/>
      <c r="C52" s="99"/>
      <c r="D52" s="99"/>
      <c r="E52" s="99"/>
      <c r="F52" s="101"/>
      <c r="G52" s="102"/>
    </row>
    <row r="53" spans="1:7" ht="30">
      <c r="A53" s="57" t="str">
        <f>asset_id[Asset Name]</f>
        <v xml:space="preserve">Wieott Volunteer Fire Department </v>
      </c>
      <c r="B53" s="99"/>
      <c r="C53" s="99"/>
      <c r="D53" s="99"/>
      <c r="E53" s="99"/>
      <c r="F53" s="101"/>
      <c r="G53" s="102"/>
    </row>
    <row r="54" spans="1:7" ht="45">
      <c r="A54" s="57" t="str">
        <f>asset_id[Asset Name]</f>
        <v xml:space="preserve">Shelter Cove Volunteer Fire Department </v>
      </c>
      <c r="B54" s="99"/>
      <c r="C54" s="99"/>
      <c r="D54" s="99"/>
      <c r="E54" s="99"/>
      <c r="F54" s="101"/>
      <c r="G54" s="102"/>
    </row>
    <row r="55" spans="1:7" ht="30">
      <c r="A55" s="57" t="str">
        <f>asset_id[Asset Name]</f>
        <v xml:space="preserve">Whitethorn Fire Protection District </v>
      </c>
      <c r="B55" s="99"/>
      <c r="C55" s="99"/>
      <c r="D55" s="99"/>
      <c r="E55" s="99"/>
      <c r="F55" s="101"/>
      <c r="G55" s="102"/>
    </row>
    <row r="56" spans="1:7" ht="45">
      <c r="A56" s="57" t="str">
        <f>asset_id[Asset Name]</f>
        <v>Willow Creek Volunteer Fire Department</v>
      </c>
      <c r="B56" s="99"/>
      <c r="C56" s="99"/>
      <c r="D56" s="99"/>
      <c r="E56" s="99"/>
      <c r="F56" s="101"/>
      <c r="G56" s="102"/>
    </row>
    <row r="57" spans="1:7" ht="45">
      <c r="A57" s="57" t="str">
        <f>asset_id[Asset Name]</f>
        <v>Humboldt County Sheriff's Office - Garberville Station</v>
      </c>
      <c r="B57" s="99"/>
      <c r="C57" s="99"/>
      <c r="D57" s="99"/>
      <c r="E57" s="99"/>
      <c r="F57" s="101"/>
      <c r="G57" s="102"/>
    </row>
    <row r="58" spans="1:7" ht="45">
      <c r="A58" s="57" t="str">
        <f>asset_id[Asset Name]</f>
        <v>Humboldt County Sheriff's Office - Main Eureka Station</v>
      </c>
      <c r="B58" s="99"/>
      <c r="C58" s="99"/>
      <c r="D58" s="99"/>
      <c r="E58" s="99"/>
      <c r="F58" s="101"/>
      <c r="G58" s="102"/>
    </row>
    <row r="59" spans="1:7" ht="60">
      <c r="A59" s="57" t="str">
        <f>asset_id[Asset Name]</f>
        <v>Humboldt County Sheriff's Office - McKinleyville Station</v>
      </c>
      <c r="B59" s="99"/>
      <c r="C59" s="99"/>
      <c r="D59" s="99"/>
      <c r="E59" s="99"/>
      <c r="F59" s="101"/>
      <c r="G59" s="102"/>
    </row>
    <row r="60" spans="1:7" ht="30">
      <c r="A60" s="57" t="str">
        <f>asset_id[Asset Name]</f>
        <v xml:space="preserve">Arcata Police Department </v>
      </c>
      <c r="B60" s="99"/>
      <c r="C60" s="99"/>
      <c r="D60" s="99"/>
      <c r="E60" s="99"/>
      <c r="F60" s="101"/>
      <c r="G60" s="102"/>
    </row>
    <row r="61" spans="1:7" ht="30">
      <c r="A61" s="57" t="str">
        <f>asset_id[Asset Name]</f>
        <v xml:space="preserve">Blue Lake Police Department </v>
      </c>
      <c r="B61" s="99"/>
      <c r="C61" s="99"/>
      <c r="D61" s="99"/>
      <c r="E61" s="99"/>
      <c r="F61" s="101"/>
      <c r="G61" s="102"/>
    </row>
    <row r="62" spans="1:7" ht="30">
      <c r="A62" s="57" t="str">
        <f>asset_id[Asset Name]</f>
        <v>Eureka Police Department</v>
      </c>
      <c r="B62" s="99"/>
      <c r="C62" s="99"/>
      <c r="D62" s="99"/>
      <c r="E62" s="99"/>
      <c r="F62" s="101"/>
      <c r="G62" s="102"/>
    </row>
    <row r="63" spans="1:7" ht="30">
      <c r="A63" s="57" t="str">
        <f>asset_id[Asset Name]</f>
        <v>Ferndale Police Department</v>
      </c>
      <c r="B63" s="99"/>
      <c r="C63" s="99"/>
      <c r="D63" s="99"/>
      <c r="E63" s="99"/>
      <c r="F63" s="101"/>
      <c r="G63" s="102"/>
    </row>
    <row r="64" spans="1:7" ht="30">
      <c r="A64" s="57" t="str">
        <f>asset_id[Asset Name]</f>
        <v>Fortuna Police Department</v>
      </c>
      <c r="B64" s="99"/>
      <c r="C64" s="99"/>
      <c r="D64" s="99"/>
      <c r="E64" s="99"/>
      <c r="F64" s="101"/>
      <c r="G64" s="102"/>
    </row>
    <row r="65" spans="1:7" ht="30">
      <c r="A65" s="57" t="str">
        <f>asset_id[Asset Name]</f>
        <v>Trinidad Police Department</v>
      </c>
      <c r="B65" s="99"/>
      <c r="C65" s="99"/>
      <c r="D65" s="99"/>
      <c r="E65" s="99"/>
      <c r="F65" s="101"/>
      <c r="G65" s="102"/>
    </row>
    <row r="66" spans="1:7">
      <c r="A66" s="57" t="str">
        <f>asset_id[Asset Name]</f>
        <v>Hoopa Tribal Police</v>
      </c>
      <c r="B66" s="99"/>
      <c r="C66" s="99"/>
      <c r="D66" s="99"/>
      <c r="E66" s="99"/>
      <c r="F66" s="101"/>
      <c r="G66" s="102"/>
    </row>
    <row r="67" spans="1:7" ht="30">
      <c r="A67" s="57" t="str">
        <f>asset_id[Asset Name]</f>
        <v xml:space="preserve">Mad River Community Hospital </v>
      </c>
      <c r="B67" s="99"/>
      <c r="C67" s="99"/>
      <c r="D67" s="99"/>
      <c r="E67" s="99"/>
      <c r="F67" s="101"/>
      <c r="G67" s="102"/>
    </row>
    <row r="68" spans="1:7">
      <c r="A68" s="57" t="str">
        <f>asset_id[Asset Name]</f>
        <v xml:space="preserve">St. Joseph Hospital </v>
      </c>
      <c r="B68" s="99"/>
      <c r="C68" s="99"/>
      <c r="D68" s="99"/>
      <c r="E68" s="99"/>
      <c r="F68" s="101"/>
      <c r="G68" s="102"/>
    </row>
    <row r="69" spans="1:7" ht="30">
      <c r="A69" s="57" t="str">
        <f>asset_id[Asset Name]</f>
        <v xml:space="preserve">Jerold Phelps Community Hospital </v>
      </c>
      <c r="B69" s="99"/>
      <c r="C69" s="99"/>
      <c r="D69" s="99"/>
      <c r="E69" s="99"/>
      <c r="F69" s="101"/>
      <c r="G69" s="102"/>
    </row>
    <row r="70" spans="1:7" ht="30">
      <c r="A70" s="57" t="str">
        <f>asset_id[Asset Name]</f>
        <v>Redwood Memorial Hospital</v>
      </c>
      <c r="B70" s="99"/>
      <c r="C70" s="99"/>
      <c r="D70" s="99"/>
      <c r="E70" s="99"/>
      <c r="F70" s="101"/>
      <c r="G70" s="102"/>
    </row>
  </sheetData>
  <sheetProtection sheet="1" objects="1" scenarios="1"/>
  <dataValidations count="5">
    <dataValidation type="list" allowBlank="1" showInputMessage="1" showErrorMessage="1" sqref="G13:G70">
      <formula1>rank_num</formula1>
    </dataValidation>
    <dataValidation type="list" allowBlank="1" showInputMessage="1" showErrorMessage="1" sqref="F13:F70">
      <formula1>rank_level</formula1>
    </dataValidation>
    <dataValidation type="list" allowBlank="1" sqref="E12">
      <formula1>CIComm</formula1>
    </dataValidation>
    <dataValidation type="list" allowBlank="1" showInputMessage="1" showErrorMessage="1" sqref="B13:E70">
      <formula1>Coupled_Infrastructure</formula1>
    </dataValidation>
    <dataValidation type="list" allowBlank="1" showInputMessage="1" showErrorMessage="1" sqref="J8:J10">
      <formula1>greetings</formula1>
    </dataValidation>
  </dataValidations>
  <pageMargins left="0.25" right="0.25" top="0.59027777777777779" bottom="0.75" header="0.3" footer="0.3"/>
  <pageSetup orientation="landscape" r:id="rId1"/>
  <headerFooter>
    <oddHeader xml:space="preserve">&amp;CDependence on Other Services
</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sheetPr>
    <pageSetUpPr autoPageBreaks="0"/>
  </sheetPr>
  <dimension ref="A2:I35"/>
  <sheetViews>
    <sheetView showGridLines="0" view="pageLayout" topLeftCell="A4" zoomScaleNormal="100" workbookViewId="0">
      <selection activeCell="H4" sqref="H4"/>
    </sheetView>
  </sheetViews>
  <sheetFormatPr defaultRowHeight="15"/>
  <cols>
    <col min="1" max="1" width="2.42578125" customWidth="1"/>
    <col min="2" max="2" width="13.28515625" customWidth="1"/>
    <col min="3" max="3" width="67.140625" customWidth="1"/>
    <col min="4" max="4" width="7.5703125" customWidth="1"/>
    <col min="5" max="5" width="27.7109375" customWidth="1"/>
    <col min="6" max="7" width="12.28515625" customWidth="1"/>
  </cols>
  <sheetData>
    <row r="2" spans="1:6">
      <c r="E2" s="106" t="s">
        <v>48</v>
      </c>
      <c r="F2" s="107"/>
    </row>
    <row r="3" spans="1:6">
      <c r="E3" s="75" t="s">
        <v>47</v>
      </c>
      <c r="F3" s="75"/>
    </row>
    <row r="4" spans="1:6">
      <c r="E4" s="85" t="s">
        <v>86</v>
      </c>
      <c r="F4" s="86"/>
    </row>
    <row r="5" spans="1:6" ht="90">
      <c r="E5" s="105" t="s">
        <v>303</v>
      </c>
      <c r="F5" s="84"/>
    </row>
    <row r="6" spans="1:6">
      <c r="E6" s="84"/>
      <c r="F6" s="84"/>
    </row>
    <row r="7" spans="1:6">
      <c r="A7" s="23" t="s">
        <v>27</v>
      </c>
      <c r="B7" s="24"/>
      <c r="C7" s="24"/>
    </row>
    <row r="12" spans="1:6" ht="30" customHeight="1">
      <c r="B12" s="110"/>
      <c r="C12" s="110"/>
      <c r="D12" s="110"/>
    </row>
    <row r="13" spans="1:6" s="34" customFormat="1" ht="18" customHeight="1">
      <c r="C13" s="25"/>
    </row>
    <row r="14" spans="1:6">
      <c r="B14" s="34"/>
    </row>
    <row r="15" spans="1:6">
      <c r="A15" s="108" t="s">
        <v>35</v>
      </c>
      <c r="B15" s="108"/>
      <c r="C15" s="108"/>
    </row>
    <row r="19" spans="1:9">
      <c r="E19" s="41"/>
    </row>
    <row r="20" spans="1:9">
      <c r="E20" s="42"/>
    </row>
    <row r="21" spans="1:9" s="32" customFormat="1">
      <c r="A21" s="36"/>
      <c r="B21" s="37"/>
      <c r="C21" s="36"/>
      <c r="E21" s="42"/>
    </row>
    <row r="22" spans="1:9">
      <c r="E22" s="43"/>
      <c r="G22" s="44"/>
    </row>
    <row r="23" spans="1:9" ht="15.75">
      <c r="B23" s="35"/>
      <c r="E23" s="43"/>
      <c r="G23" s="43"/>
    </row>
    <row r="24" spans="1:9">
      <c r="E24" s="43"/>
      <c r="G24" s="43"/>
    </row>
    <row r="25" spans="1:9">
      <c r="G25" s="43"/>
    </row>
    <row r="31" spans="1:9" ht="15" customHeight="1">
      <c r="B31" s="38"/>
      <c r="C31" s="38"/>
      <c r="D31" s="38"/>
      <c r="E31" s="38"/>
      <c r="F31" s="38"/>
      <c r="G31" s="38"/>
      <c r="H31" s="38"/>
      <c r="I31" s="38"/>
    </row>
    <row r="32" spans="1:9" ht="15" customHeight="1">
      <c r="B32" s="49"/>
      <c r="C32" s="49"/>
      <c r="D32" s="49"/>
      <c r="E32" s="49"/>
      <c r="F32" s="49"/>
      <c r="G32" s="49"/>
      <c r="H32" s="49"/>
      <c r="I32" s="49"/>
    </row>
    <row r="33" spans="1:9">
      <c r="A33" s="109"/>
      <c r="B33" s="109"/>
      <c r="C33" s="109"/>
      <c r="D33" s="38"/>
      <c r="E33" s="38"/>
      <c r="F33" s="38"/>
      <c r="G33" s="38"/>
      <c r="H33" s="38"/>
      <c r="I33" s="38"/>
    </row>
    <row r="35" spans="1:9" s="34" customFormat="1">
      <c r="B35" s="25"/>
      <c r="C35" s="25"/>
      <c r="D35" s="25"/>
      <c r="E35" s="25"/>
      <c r="F35" s="25"/>
      <c r="G35" s="25"/>
      <c r="H35" s="25"/>
      <c r="I35" s="25"/>
    </row>
  </sheetData>
  <mergeCells count="4">
    <mergeCell ref="E2:F2"/>
    <mergeCell ref="A15:C15"/>
    <mergeCell ref="A33:C33"/>
    <mergeCell ref="B12:D12"/>
  </mergeCells>
  <pageMargins left="0.25" right="0.25" top="0.4375" bottom="0.52083333333333337" header="0.125" footer="0.3"/>
  <pageSetup orientation="landscape" r:id="rId1"/>
  <headerFooter>
    <oddHeader xml:space="preserve">&amp;C&amp;"-,Bold"Instructions&amp;"-,Regular"
</oddHeader>
  </headerFooter>
  <drawing r:id="rId2"/>
</worksheet>
</file>

<file path=xl/worksheets/sheet3.xml><?xml version="1.0" encoding="utf-8"?>
<worksheet xmlns="http://schemas.openxmlformats.org/spreadsheetml/2006/main" xmlns:r="http://schemas.openxmlformats.org/officeDocument/2006/relationships">
  <sheetPr>
    <tabColor theme="6" tint="-0.249977111117893"/>
  </sheetPr>
  <dimension ref="A1:I12"/>
  <sheetViews>
    <sheetView view="pageLayout" zoomScale="90" zoomScaleNormal="100" zoomScalePageLayoutView="90" workbookViewId="0"/>
  </sheetViews>
  <sheetFormatPr defaultColWidth="22.28515625" defaultRowHeight="12.75"/>
  <cols>
    <col min="1" max="1" width="12.7109375" style="7" customWidth="1"/>
    <col min="2" max="2" width="35.140625" style="7" customWidth="1"/>
    <col min="3" max="3" width="22.28515625" style="7" customWidth="1"/>
    <col min="4" max="4" width="10.7109375" style="7" customWidth="1"/>
    <col min="5" max="9" width="10.42578125" style="7" customWidth="1"/>
    <col min="10" max="16384" width="22.28515625" style="7"/>
  </cols>
  <sheetData>
    <row r="1" spans="1:9" s="4" customFormat="1" ht="38.25">
      <c r="A1" s="3" t="s">
        <v>13</v>
      </c>
      <c r="B1" s="3" t="s">
        <v>0</v>
      </c>
      <c r="C1" s="3" t="s">
        <v>12</v>
      </c>
      <c r="D1" s="3" t="s">
        <v>7</v>
      </c>
      <c r="E1" s="3" t="s">
        <v>8</v>
      </c>
      <c r="F1" s="3" t="s">
        <v>6</v>
      </c>
      <c r="G1" s="3" t="s">
        <v>9</v>
      </c>
      <c r="H1" s="3" t="s">
        <v>10</v>
      </c>
      <c r="I1" s="3" t="s">
        <v>11</v>
      </c>
    </row>
    <row r="2" spans="1:9" ht="38.25">
      <c r="A2" s="5" t="s">
        <v>1</v>
      </c>
      <c r="B2" s="5" t="s">
        <v>29</v>
      </c>
      <c r="C2" s="5" t="s">
        <v>18</v>
      </c>
      <c r="D2" s="26">
        <f>'Regional Hazards'!D12</f>
        <v>0</v>
      </c>
      <c r="E2" s="26">
        <f>'Regional Hazards'!D21</f>
        <v>0</v>
      </c>
      <c r="F2" s="26">
        <f>'Regional Hazards'!D30</f>
        <v>0</v>
      </c>
      <c r="G2" s="26">
        <f>'Regional Hazards'!D39</f>
        <v>0</v>
      </c>
      <c r="H2" s="26">
        <f>'Regional Hazards'!D48</f>
        <v>0</v>
      </c>
      <c r="I2" s="26">
        <f>'Regional Hazards'!D57</f>
        <v>0</v>
      </c>
    </row>
    <row r="3" spans="1:9" ht="41.25" customHeight="1">
      <c r="A3" s="113" t="s">
        <v>2</v>
      </c>
      <c r="B3" s="111" t="s">
        <v>30</v>
      </c>
      <c r="C3" s="111" t="s">
        <v>20</v>
      </c>
      <c r="D3" s="6" t="str">
        <f>'Regional Hazards'!C13</f>
        <v xml:space="preserve">Richter </v>
      </c>
      <c r="E3" s="6" t="str">
        <f>'Regional Hazards'!C22</f>
        <v>Area Affected</v>
      </c>
      <c r="F3" s="6" t="str">
        <f>'Regional Hazards'!C31</f>
        <v xml:space="preserve">Volume of Material (m^3) </v>
      </c>
      <c r="G3" s="6" t="str">
        <f>'Regional Hazards'!C40</f>
        <v>TBD</v>
      </c>
      <c r="H3" s="6" t="str">
        <f>'Regional Hazards'!C49</f>
        <v>Total burned Acreage</v>
      </c>
      <c r="I3" s="6" t="str">
        <f>'Regional Hazards'!C58</f>
        <v>N/A</v>
      </c>
    </row>
    <row r="4" spans="1:9" ht="47.25" customHeight="1">
      <c r="A4" s="113"/>
      <c r="B4" s="112"/>
      <c r="C4" s="112"/>
      <c r="D4" s="26">
        <f>'Regional Hazards'!D12</f>
        <v>0</v>
      </c>
      <c r="E4" s="26">
        <f>'Regional Hazards'!D22</f>
        <v>0</v>
      </c>
      <c r="F4" s="26">
        <f>'Regional Hazards'!D31</f>
        <v>0</v>
      </c>
      <c r="G4" s="26">
        <f>'Regional Hazards'!D40</f>
        <v>0</v>
      </c>
      <c r="H4" s="26">
        <f>'Regional Hazards'!D49</f>
        <v>0</v>
      </c>
      <c r="I4" s="26" t="str">
        <f>'Regional Hazards'!D58</f>
        <v>N/A</v>
      </c>
    </row>
    <row r="5" spans="1:9" ht="40.5" customHeight="1">
      <c r="A5" s="111" t="s">
        <v>26</v>
      </c>
      <c r="B5" s="111" t="s">
        <v>31</v>
      </c>
      <c r="C5" s="111" t="s">
        <v>20</v>
      </c>
      <c r="D5" s="6" t="s">
        <v>19</v>
      </c>
      <c r="E5" s="6" t="str">
        <f>'Regional Hazards'!C23</f>
        <v>TBD</v>
      </c>
      <c r="F5" s="6" t="str">
        <f>'Regional Hazards'!C32</f>
        <v>TBD</v>
      </c>
      <c r="G5" s="6" t="str">
        <f>'Regional Hazards'!C41</f>
        <v>N/A</v>
      </c>
      <c r="H5" s="6" t="str">
        <f>'Regional Hazards'!C50</f>
        <v>TBD</v>
      </c>
      <c r="I5" s="6" t="str">
        <f>'Regional Hazards'!C59</f>
        <v>TBD</v>
      </c>
    </row>
    <row r="6" spans="1:9" ht="36" customHeight="1">
      <c r="A6" s="112"/>
      <c r="B6" s="112"/>
      <c r="C6" s="112"/>
      <c r="D6" s="26">
        <f>'Regional Hazards'!D14</f>
        <v>0</v>
      </c>
      <c r="E6" s="26">
        <f>'Regional Hazards'!D23</f>
        <v>0</v>
      </c>
      <c r="F6" s="26">
        <f>'Regional Hazards'!D32</f>
        <v>0</v>
      </c>
      <c r="G6" s="8" t="str">
        <f>'Regional Hazards'!D41</f>
        <v>N/A</v>
      </c>
      <c r="H6" s="26">
        <f>'Regional Hazards'!D50</f>
        <v>0</v>
      </c>
      <c r="I6" s="26">
        <f>'Regional Hazards'!D59</f>
        <v>0</v>
      </c>
    </row>
    <row r="7" spans="1:9" ht="42" customHeight="1">
      <c r="A7" s="111" t="s">
        <v>3</v>
      </c>
      <c r="B7" s="111" t="s">
        <v>32</v>
      </c>
      <c r="C7" s="111" t="s">
        <v>20</v>
      </c>
      <c r="D7" s="6" t="str">
        <f>'Regional Hazards'!C15</f>
        <v>Seconds to Minutes</v>
      </c>
      <c r="E7" s="6" t="str">
        <f>'Regional Hazards'!C24</f>
        <v>Minutes to Hours</v>
      </c>
      <c r="F7" s="6" t="str">
        <f>'Regional Hazards'!C33</f>
        <v>TBD</v>
      </c>
      <c r="G7" s="6" t="str">
        <f>'Regional Hazards'!C42</f>
        <v>TBD</v>
      </c>
      <c r="H7" s="6" t="str">
        <f>'Regional Hazards'!C51</f>
        <v>TBD</v>
      </c>
      <c r="I7" s="6" t="str">
        <f>'Regional Hazards'!C60</f>
        <v>TBD</v>
      </c>
    </row>
    <row r="8" spans="1:9" ht="60" customHeight="1">
      <c r="A8" s="112"/>
      <c r="B8" s="112"/>
      <c r="C8" s="112"/>
      <c r="D8" s="26">
        <f>'Regional Hazards'!D15</f>
        <v>0</v>
      </c>
      <c r="E8" s="26">
        <f>'Regional Hazards'!D24</f>
        <v>0</v>
      </c>
      <c r="F8" s="26">
        <f>'Regional Hazards'!D33</f>
        <v>0</v>
      </c>
      <c r="G8" s="26">
        <f>'Regional Hazards'!D42</f>
        <v>0</v>
      </c>
      <c r="H8" s="26">
        <f>'Regional Hazards'!D51</f>
        <v>0</v>
      </c>
      <c r="I8" s="26">
        <f>'Regional Hazards'!D60</f>
        <v>0</v>
      </c>
    </row>
    <row r="9" spans="1:9" ht="60" customHeight="1">
      <c r="A9" s="111" t="s">
        <v>4</v>
      </c>
      <c r="B9" s="111" t="s">
        <v>33</v>
      </c>
      <c r="C9" s="111" t="s">
        <v>297</v>
      </c>
      <c r="D9" s="6" t="str">
        <f>'Regional Hazards'!C16</f>
        <v>Miles</v>
      </c>
      <c r="E9" s="6" t="str">
        <f>'Regional Hazards'!C25</f>
        <v>Square Feet</v>
      </c>
      <c r="F9" s="6" t="str">
        <f>'Regional Hazards'!C34</f>
        <v>TBD</v>
      </c>
      <c r="G9" s="6" t="str">
        <f>'Regional Hazards'!C43</f>
        <v>TBD</v>
      </c>
      <c r="H9" s="6" t="str">
        <f>'Regional Hazards'!C52</f>
        <v>TBD</v>
      </c>
      <c r="I9" s="6" t="str">
        <f>'Regional Hazards'!C61</f>
        <v>TBD</v>
      </c>
    </row>
    <row r="10" spans="1:9" ht="55.5" customHeight="1">
      <c r="A10" s="112"/>
      <c r="B10" s="112"/>
      <c r="C10" s="112"/>
      <c r="D10" s="26">
        <f>'Regional Hazards'!D16</f>
        <v>0</v>
      </c>
      <c r="E10" s="26">
        <f>'Regional Hazards'!D25</f>
        <v>0</v>
      </c>
      <c r="F10" s="26">
        <f>'Regional Hazards'!D34</f>
        <v>0</v>
      </c>
      <c r="G10" s="26">
        <f>'Regional Hazards'!D43</f>
        <v>0</v>
      </c>
      <c r="H10" s="26">
        <f>'Regional Hazards'!D52</f>
        <v>0</v>
      </c>
      <c r="I10" s="26">
        <f>'Regional Hazards'!D61</f>
        <v>0</v>
      </c>
    </row>
    <row r="11" spans="1:9" ht="63.75">
      <c r="A11" s="5" t="s">
        <v>5</v>
      </c>
      <c r="B11" s="5" t="s">
        <v>34</v>
      </c>
      <c r="C11" s="5" t="s">
        <v>28</v>
      </c>
      <c r="D11" s="26">
        <f>'Regional Hazards'!D17</f>
        <v>0</v>
      </c>
      <c r="E11" s="26">
        <f>'Regional Hazards'!D26</f>
        <v>0</v>
      </c>
      <c r="F11" s="26">
        <f>'Regional Hazards'!D35</f>
        <v>0</v>
      </c>
      <c r="G11" s="26">
        <f>'Regional Hazards'!D44</f>
        <v>0</v>
      </c>
      <c r="H11" s="26">
        <f>'Regional Hazards'!D53</f>
        <v>0</v>
      </c>
      <c r="I11" s="26">
        <f>'Regional Hazards'!D62</f>
        <v>0</v>
      </c>
    </row>
    <row r="12" spans="1:9">
      <c r="A12" s="92"/>
      <c r="B12" s="92"/>
      <c r="C12" s="92"/>
      <c r="D12" s="93"/>
      <c r="E12" s="93"/>
      <c r="F12" s="93"/>
      <c r="G12" s="93"/>
      <c r="H12" s="93"/>
      <c r="I12" s="93"/>
    </row>
  </sheetData>
  <mergeCells count="12">
    <mergeCell ref="C3:C4"/>
    <mergeCell ref="C5:C6"/>
    <mergeCell ref="C7:C8"/>
    <mergeCell ref="A3:A4"/>
    <mergeCell ref="B3:B4"/>
    <mergeCell ref="A5:A6"/>
    <mergeCell ref="B5:B6"/>
    <mergeCell ref="A9:A10"/>
    <mergeCell ref="B9:B10"/>
    <mergeCell ref="C9:C10"/>
    <mergeCell ref="A7:A8"/>
    <mergeCell ref="B7:B8"/>
  </mergeCells>
  <pageMargins left="0.25" right="0.25" top="0.59375" bottom="0.75" header="0.3" footer="0.3"/>
  <pageSetup orientation="landscape" r:id="rId1"/>
  <headerFooter>
    <oddHeader>&amp;C&amp;"-,Bold"&amp;14Characterization Summary Table</oddHeader>
  </headerFooter>
</worksheet>
</file>

<file path=xl/worksheets/sheet4.xml><?xml version="1.0" encoding="utf-8"?>
<worksheet xmlns="http://schemas.openxmlformats.org/spreadsheetml/2006/main" xmlns:r="http://schemas.openxmlformats.org/officeDocument/2006/relationships">
  <sheetPr>
    <tabColor theme="6" tint="-0.249977111117893"/>
    <pageSetUpPr autoPageBreaks="0"/>
  </sheetPr>
  <dimension ref="A10:E63"/>
  <sheetViews>
    <sheetView showZeros="0" zoomScaleNormal="100" zoomScalePageLayoutView="90" workbookViewId="0"/>
  </sheetViews>
  <sheetFormatPr defaultColWidth="22.28515625" defaultRowHeight="12.75" outlineLevelRow="1"/>
  <cols>
    <col min="1" max="1" width="17.85546875" style="16" customWidth="1"/>
    <col min="2" max="2" width="92.5703125" style="17" customWidth="1"/>
    <col min="3" max="3" width="11.140625" style="17" customWidth="1"/>
    <col min="4" max="4" width="11.140625" style="12" customWidth="1"/>
    <col min="5" max="5" width="22.28515625" style="11"/>
    <col min="6" max="16384" width="22.28515625" style="12"/>
  </cols>
  <sheetData>
    <row r="10" spans="1:5" ht="20.25" customHeight="1">
      <c r="A10" s="21" t="s">
        <v>7</v>
      </c>
    </row>
    <row r="11" spans="1:5" s="10" customFormat="1" ht="15">
      <c r="A11" s="9" t="s">
        <v>25</v>
      </c>
      <c r="B11" s="9" t="s">
        <v>14</v>
      </c>
      <c r="C11" s="9" t="str">
        <f>'Characterization Summary Table'!C1</f>
        <v>Scale/Units</v>
      </c>
      <c r="D11" s="2" t="s">
        <v>17</v>
      </c>
      <c r="E11" s="1"/>
    </row>
    <row r="12" spans="1:5" ht="102" hidden="1" outlineLevel="1">
      <c r="A12" s="13" t="str">
        <f>'Characterization Summary Table'!$A$2</f>
        <v>Probability or frequency of occurrence</v>
      </c>
      <c r="B12" s="14" t="s">
        <v>279</v>
      </c>
      <c r="C12" s="5" t="str">
        <f>'Characterization Summary Table'!$C$2</f>
        <v>Occurences Per Year</v>
      </c>
      <c r="D12" s="27"/>
    </row>
    <row r="13" spans="1:5" ht="76.5" hidden="1" outlineLevel="1">
      <c r="A13" s="13" t="str">
        <f>'Characterization Summary Table'!$A$3</f>
        <v>Magnitude</v>
      </c>
      <c r="B13" s="15" t="s">
        <v>278</v>
      </c>
      <c r="C13" s="91" t="s">
        <v>23</v>
      </c>
      <c r="D13" s="27"/>
    </row>
    <row r="14" spans="1:5" ht="76.5" hidden="1" outlineLevel="1">
      <c r="A14" s="13" t="str">
        <f>'Characterization Summary Table'!$A$5</f>
        <v>Intensity/
severity</v>
      </c>
      <c r="B14" s="15" t="s">
        <v>277</v>
      </c>
      <c r="C14" s="14" t="str">
        <f>'Characterization Summary Table'!$D$5</f>
        <v>Modified Mercalli Intensity</v>
      </c>
      <c r="D14" s="27"/>
    </row>
    <row r="15" spans="1:5" ht="63.75" hidden="1" outlineLevel="1">
      <c r="A15" s="13" t="str">
        <f>'Characterization Summary Table'!$A$7</f>
        <v>Warning time</v>
      </c>
      <c r="B15" s="14" t="s">
        <v>24</v>
      </c>
      <c r="C15" s="14" t="s">
        <v>269</v>
      </c>
      <c r="D15" s="27"/>
    </row>
    <row r="16" spans="1:5" ht="76.5" hidden="1" outlineLevel="1">
      <c r="A16" s="13" t="str">
        <f>'Characterization Summary Table'!$A$9</f>
        <v>Potential location and size of affected area</v>
      </c>
      <c r="B16" s="14" t="s">
        <v>264</v>
      </c>
      <c r="C16" s="91" t="s">
        <v>21</v>
      </c>
      <c r="D16" s="27"/>
    </row>
    <row r="17" spans="1:5" ht="63.75" hidden="1" outlineLevel="1">
      <c r="A17" s="13" t="str">
        <f>'Characterization Summary Table'!$A$11</f>
        <v>Duration of impact</v>
      </c>
      <c r="B17" s="15" t="s">
        <v>276</v>
      </c>
      <c r="C17" s="14" t="str">
        <f>'Characterization Summary Table'!C11</f>
        <v>Range of time (pull from historical ocurrences)</v>
      </c>
      <c r="D17" s="27"/>
    </row>
    <row r="18" spans="1:5" collapsed="1"/>
    <row r="19" spans="1:5" ht="15.75">
      <c r="A19" s="22" t="s">
        <v>8</v>
      </c>
    </row>
    <row r="20" spans="1:5" s="20" customFormat="1" ht="15">
      <c r="A20" s="2" t="s">
        <v>25</v>
      </c>
      <c r="B20" s="2" t="s">
        <v>14</v>
      </c>
      <c r="C20" s="2" t="s">
        <v>12</v>
      </c>
      <c r="D20" s="2" t="s">
        <v>15</v>
      </c>
      <c r="E20" s="19"/>
    </row>
    <row r="21" spans="1:5" ht="137.25" hidden="1" customHeight="1" outlineLevel="1">
      <c r="A21" s="18" t="str">
        <f>'Characterization Summary Table'!$A$2</f>
        <v>Probability or frequency of occurrence</v>
      </c>
      <c r="B21" s="91" t="s">
        <v>265</v>
      </c>
      <c r="C21" s="91" t="str">
        <f>'Characterization Summary Table'!$C$2</f>
        <v>Occurences Per Year</v>
      </c>
      <c r="D21" s="28"/>
    </row>
    <row r="22" spans="1:5" ht="114.75" hidden="1" outlineLevel="1">
      <c r="A22" s="18" t="str">
        <f>'Characterization Summary Table'!$A$3</f>
        <v>Magnitude</v>
      </c>
      <c r="B22" s="91" t="s">
        <v>266</v>
      </c>
      <c r="C22" s="91" t="s">
        <v>270</v>
      </c>
      <c r="D22" s="28"/>
    </row>
    <row r="23" spans="1:5" ht="38.25" hidden="1" outlineLevel="1">
      <c r="A23" s="18" t="str">
        <f>'Characterization Summary Table'!$A$5</f>
        <v>Intensity/
severity</v>
      </c>
      <c r="B23" s="91" t="s">
        <v>267</v>
      </c>
      <c r="C23" s="91" t="s">
        <v>271</v>
      </c>
      <c r="D23" s="28"/>
    </row>
    <row r="24" spans="1:5" ht="63.75" hidden="1" outlineLevel="1">
      <c r="A24" s="18" t="str">
        <f>'Characterization Summary Table'!$A$7</f>
        <v>Warning time</v>
      </c>
      <c r="B24" s="91" t="s">
        <v>268</v>
      </c>
      <c r="C24" s="91" t="s">
        <v>272</v>
      </c>
      <c r="D24" s="28"/>
    </row>
    <row r="25" spans="1:5" ht="165.75" hidden="1" outlineLevel="1">
      <c r="A25" s="18" t="str">
        <f>'Characterization Summary Table'!$A$9</f>
        <v>Potential location and size of affected area</v>
      </c>
      <c r="B25" s="91" t="s">
        <v>273</v>
      </c>
      <c r="C25" s="91" t="s">
        <v>274</v>
      </c>
      <c r="D25" s="28"/>
    </row>
    <row r="26" spans="1:5" ht="63.75" hidden="1" outlineLevel="1">
      <c r="A26" s="18" t="str">
        <f>'Characterization Summary Table'!$A$11</f>
        <v>Duration of impact</v>
      </c>
      <c r="B26" s="91" t="s">
        <v>275</v>
      </c>
      <c r="C26" s="14" t="str">
        <f>'Characterization Summary Table'!C11</f>
        <v>Range of time (pull from historical ocurrences)</v>
      </c>
      <c r="D26" s="28"/>
    </row>
    <row r="27" spans="1:5" collapsed="1"/>
    <row r="28" spans="1:5" ht="15.75">
      <c r="A28" s="22" t="s">
        <v>6</v>
      </c>
    </row>
    <row r="29" spans="1:5" s="10" customFormat="1" ht="15">
      <c r="A29" s="9" t="s">
        <v>25</v>
      </c>
      <c r="B29" s="9" t="s">
        <v>14</v>
      </c>
      <c r="C29" s="9" t="s">
        <v>12</v>
      </c>
      <c r="D29" s="2" t="s">
        <v>15</v>
      </c>
      <c r="E29" s="1"/>
    </row>
    <row r="30" spans="1:5" ht="167.25" hidden="1" customHeight="1" outlineLevel="1">
      <c r="A30" s="18" t="str">
        <f>'Characterization Summary Table'!$A$2</f>
        <v>Probability or frequency of occurrence</v>
      </c>
      <c r="B30" s="91" t="s">
        <v>280</v>
      </c>
      <c r="C30" s="91" t="str">
        <f>'Characterization Summary Table'!$C$2</f>
        <v>Occurences Per Year</v>
      </c>
      <c r="D30" s="28"/>
    </row>
    <row r="31" spans="1:5" ht="38.25" hidden="1" outlineLevel="1">
      <c r="A31" s="18" t="str">
        <f>'Characterization Summary Table'!$A$3</f>
        <v>Magnitude</v>
      </c>
      <c r="B31" s="91" t="s">
        <v>281</v>
      </c>
      <c r="C31" s="91" t="s">
        <v>282</v>
      </c>
      <c r="D31" s="28"/>
    </row>
    <row r="32" spans="1:5" ht="38.25" hidden="1" outlineLevel="1">
      <c r="A32" s="18" t="str">
        <f>'Characterization Summary Table'!$A$5</f>
        <v>Intensity/
severity</v>
      </c>
      <c r="B32" s="91" t="s">
        <v>285</v>
      </c>
      <c r="C32" s="91" t="s">
        <v>271</v>
      </c>
      <c r="D32" s="28"/>
    </row>
    <row r="33" spans="1:5" ht="38.25" hidden="1" outlineLevel="1">
      <c r="A33" s="18" t="str">
        <f>'Characterization Summary Table'!$A$7</f>
        <v>Warning time</v>
      </c>
      <c r="B33" s="91" t="s">
        <v>284</v>
      </c>
      <c r="C33" s="91" t="s">
        <v>271</v>
      </c>
      <c r="D33" s="28"/>
    </row>
    <row r="34" spans="1:5" ht="76.5" hidden="1" outlineLevel="1">
      <c r="A34" s="18" t="str">
        <f>'Characterization Summary Table'!$A$9</f>
        <v>Potential location and size of affected area</v>
      </c>
      <c r="B34" s="18" t="s">
        <v>22</v>
      </c>
      <c r="C34" s="91" t="s">
        <v>271</v>
      </c>
      <c r="D34" s="28"/>
    </row>
    <row r="35" spans="1:5" ht="63.75" hidden="1" outlineLevel="1">
      <c r="A35" s="18" t="str">
        <f>'Characterization Summary Table'!$A$11</f>
        <v>Duration of impact</v>
      </c>
      <c r="B35" s="91" t="s">
        <v>283</v>
      </c>
      <c r="C35" s="91" t="str">
        <f>'Characterization Summary Table'!C11</f>
        <v>Range of time (pull from historical ocurrences)</v>
      </c>
      <c r="D35" s="28"/>
    </row>
    <row r="36" spans="1:5" collapsed="1"/>
    <row r="37" spans="1:5" ht="15.75">
      <c r="A37" s="22" t="s">
        <v>9</v>
      </c>
    </row>
    <row r="38" spans="1:5" s="10" customFormat="1" ht="15">
      <c r="A38" s="9" t="s">
        <v>25</v>
      </c>
      <c r="B38" s="9" t="s">
        <v>14</v>
      </c>
      <c r="C38" s="9" t="s">
        <v>12</v>
      </c>
      <c r="D38" s="2" t="s">
        <v>15</v>
      </c>
      <c r="E38" s="1"/>
    </row>
    <row r="39" spans="1:5" ht="63.75" hidden="1" outlineLevel="1">
      <c r="A39" s="18" t="str">
        <f>'Characterization Summary Table'!$A$2</f>
        <v>Probability or frequency of occurrence</v>
      </c>
      <c r="B39" s="91" t="s">
        <v>286</v>
      </c>
      <c r="C39" s="91" t="str">
        <f>'Characterization Summary Table'!$C$2</f>
        <v>Occurences Per Year</v>
      </c>
      <c r="D39" s="28"/>
    </row>
    <row r="40" spans="1:5" ht="38.25" hidden="1" outlineLevel="1">
      <c r="A40" s="18" t="str">
        <f>'Characterization Summary Table'!$A$3</f>
        <v>Magnitude</v>
      </c>
      <c r="B40" s="91" t="s">
        <v>287</v>
      </c>
      <c r="C40" s="91" t="s">
        <v>271</v>
      </c>
      <c r="D40" s="28"/>
    </row>
    <row r="41" spans="1:5" ht="25.5" hidden="1" outlineLevel="1">
      <c r="A41" s="18" t="str">
        <f>'Characterization Summary Table'!$A$5</f>
        <v>Intensity/
severity</v>
      </c>
      <c r="B41" s="91" t="s">
        <v>288</v>
      </c>
      <c r="C41" s="91" t="s">
        <v>16</v>
      </c>
      <c r="D41" s="28" t="s">
        <v>16</v>
      </c>
    </row>
    <row r="42" spans="1:5" ht="76.5" hidden="1" outlineLevel="1">
      <c r="A42" s="18" t="str">
        <f>'Characterization Summary Table'!$A$7</f>
        <v>Warning time</v>
      </c>
      <c r="B42" s="91" t="s">
        <v>290</v>
      </c>
      <c r="C42" s="91" t="s">
        <v>271</v>
      </c>
      <c r="D42" s="28"/>
    </row>
    <row r="43" spans="1:5" ht="76.5" hidden="1" outlineLevel="1">
      <c r="A43" s="18" t="str">
        <f>'Characterization Summary Table'!$A$9</f>
        <v>Potential location and size of affected area</v>
      </c>
      <c r="B43" s="18" t="s">
        <v>22</v>
      </c>
      <c r="C43" s="91" t="s">
        <v>271</v>
      </c>
      <c r="D43" s="28"/>
    </row>
    <row r="44" spans="1:5" ht="66.75" hidden="1" customHeight="1" outlineLevel="1">
      <c r="A44" s="18" t="str">
        <f>'Characterization Summary Table'!$A$11</f>
        <v>Duration of impact</v>
      </c>
      <c r="B44" s="91" t="s">
        <v>289</v>
      </c>
      <c r="C44" s="91" t="str">
        <f>'Characterization Summary Table'!C11</f>
        <v>Range of time (pull from historical ocurrences)</v>
      </c>
      <c r="D44" s="28"/>
    </row>
    <row r="45" spans="1:5" collapsed="1"/>
    <row r="46" spans="1:5" ht="15.75">
      <c r="A46" s="22" t="s">
        <v>10</v>
      </c>
    </row>
    <row r="47" spans="1:5" s="10" customFormat="1" ht="15">
      <c r="A47" s="9" t="s">
        <v>25</v>
      </c>
      <c r="B47" s="9" t="s">
        <v>14</v>
      </c>
      <c r="C47" s="9" t="s">
        <v>12</v>
      </c>
      <c r="D47" s="2" t="s">
        <v>15</v>
      </c>
      <c r="E47" s="1"/>
    </row>
    <row r="48" spans="1:5" ht="63.75" hidden="1" outlineLevel="1">
      <c r="A48" s="18" t="str">
        <f>'Characterization Summary Table'!$A$2</f>
        <v>Probability or frequency of occurrence</v>
      </c>
      <c r="B48" s="91" t="s">
        <v>291</v>
      </c>
      <c r="C48" s="91" t="str">
        <f>'Characterization Summary Table'!$C$2</f>
        <v>Occurences Per Year</v>
      </c>
      <c r="D48" s="28"/>
    </row>
    <row r="49" spans="1:5" ht="127.5" hidden="1" outlineLevel="1">
      <c r="A49" s="18" t="str">
        <f>'Characterization Summary Table'!$A$3</f>
        <v>Magnitude</v>
      </c>
      <c r="B49" s="91" t="s">
        <v>294</v>
      </c>
      <c r="C49" s="91" t="s">
        <v>292</v>
      </c>
      <c r="D49" s="28"/>
    </row>
    <row r="50" spans="1:5" ht="89.25" hidden="1" outlineLevel="1">
      <c r="A50" s="18" t="str">
        <f>'Characterization Summary Table'!$A$5</f>
        <v>Intensity/
severity</v>
      </c>
      <c r="B50" s="91" t="s">
        <v>293</v>
      </c>
      <c r="C50" s="91" t="s">
        <v>271</v>
      </c>
      <c r="D50" s="28"/>
    </row>
    <row r="51" spans="1:5" ht="51" hidden="1" outlineLevel="1">
      <c r="A51" s="18" t="str">
        <f>'Characterization Summary Table'!$A$7</f>
        <v>Warning time</v>
      </c>
      <c r="B51" s="91" t="s">
        <v>296</v>
      </c>
      <c r="C51" s="91" t="s">
        <v>271</v>
      </c>
      <c r="D51" s="28"/>
    </row>
    <row r="52" spans="1:5" ht="76.5" hidden="1" outlineLevel="1">
      <c r="A52" s="18" t="str">
        <f>'Characterization Summary Table'!$A$9</f>
        <v>Potential location and size of affected area</v>
      </c>
      <c r="B52" s="91" t="s">
        <v>22</v>
      </c>
      <c r="C52" s="91" t="s">
        <v>271</v>
      </c>
      <c r="D52" s="28"/>
    </row>
    <row r="53" spans="1:5" ht="66" hidden="1" customHeight="1" outlineLevel="1">
      <c r="A53" s="18" t="str">
        <f>'Characterization Summary Table'!$A$11</f>
        <v>Duration of impact</v>
      </c>
      <c r="B53" s="91" t="s">
        <v>289</v>
      </c>
      <c r="C53" s="91" t="str">
        <f>'Characterization Summary Table'!C11</f>
        <v>Range of time (pull from historical ocurrences)</v>
      </c>
      <c r="D53" s="28"/>
    </row>
    <row r="54" spans="1:5" collapsed="1"/>
    <row r="55" spans="1:5" ht="15.75">
      <c r="A55" s="22" t="s">
        <v>11</v>
      </c>
    </row>
    <row r="56" spans="1:5" s="10" customFormat="1" ht="15">
      <c r="A56" s="9" t="s">
        <v>25</v>
      </c>
      <c r="B56" s="9" t="s">
        <v>14</v>
      </c>
      <c r="C56" s="9" t="s">
        <v>12</v>
      </c>
      <c r="D56" s="2" t="s">
        <v>15</v>
      </c>
      <c r="E56" s="1"/>
    </row>
    <row r="57" spans="1:5" ht="76.5" hidden="1" outlineLevel="1">
      <c r="A57" s="18" t="str">
        <f>'Characterization Summary Table'!$A$2</f>
        <v>Probability or frequency of occurrence</v>
      </c>
      <c r="B57" s="17" t="s">
        <v>298</v>
      </c>
      <c r="C57" s="91" t="s">
        <v>299</v>
      </c>
      <c r="D57" s="28"/>
    </row>
    <row r="58" spans="1:5" ht="102" hidden="1" outlineLevel="1">
      <c r="A58" s="18" t="str">
        <f>'Characterization Summary Table'!$A$3</f>
        <v>Magnitude</v>
      </c>
      <c r="B58" s="91" t="s">
        <v>300</v>
      </c>
      <c r="C58" s="91" t="s">
        <v>16</v>
      </c>
      <c r="D58" s="28" t="s">
        <v>16</v>
      </c>
    </row>
    <row r="59" spans="1:5" ht="76.5" hidden="1" outlineLevel="1">
      <c r="A59" s="18" t="str">
        <f>'Characterization Summary Table'!$A$5</f>
        <v>Intensity/
severity</v>
      </c>
      <c r="B59" s="17" t="s">
        <v>298</v>
      </c>
      <c r="C59" s="91" t="s">
        <v>271</v>
      </c>
      <c r="D59" s="28"/>
    </row>
    <row r="60" spans="1:5" hidden="1" outlineLevel="1">
      <c r="A60" s="18" t="str">
        <f>'Characterization Summary Table'!$A$7</f>
        <v>Warning time</v>
      </c>
      <c r="B60" s="18" t="s">
        <v>289</v>
      </c>
      <c r="C60" s="91" t="s">
        <v>271</v>
      </c>
      <c r="D60" s="28"/>
    </row>
    <row r="61" spans="1:5" ht="76.5" hidden="1" outlineLevel="1">
      <c r="A61" s="18" t="str">
        <f>'Characterization Summary Table'!$A$9</f>
        <v>Potential location and size of affected area</v>
      </c>
      <c r="B61" s="17" t="s">
        <v>298</v>
      </c>
      <c r="C61" s="91" t="s">
        <v>271</v>
      </c>
      <c r="D61" s="28"/>
    </row>
    <row r="62" spans="1:5" ht="89.25" hidden="1" customHeight="1" outlineLevel="1">
      <c r="A62" s="18" t="str">
        <f>'Characterization Summary Table'!$A$11</f>
        <v>Duration of impact</v>
      </c>
      <c r="B62" s="91" t="s">
        <v>295</v>
      </c>
      <c r="C62" s="91" t="str">
        <f>'Characterization Summary Table'!C11</f>
        <v>Range of time (pull from historical ocurrences)</v>
      </c>
      <c r="D62" s="28"/>
    </row>
    <row r="63" spans="1:5" collapsed="1"/>
  </sheetData>
  <pageMargins left="0.25" right="0.25" top="0.75" bottom="0.75" header="0.3" footer="0.3"/>
  <pageSetup orientation="landscape" r:id="rId1"/>
  <headerFooter>
    <oddHeader>&amp;C&amp;"-,Bold"&amp;14 Regional Hazards</oddHeader>
  </headerFooter>
  <drawing r:id="rId2"/>
</worksheet>
</file>

<file path=xl/worksheets/sheet5.xml><?xml version="1.0" encoding="utf-8"?>
<worksheet xmlns="http://schemas.openxmlformats.org/spreadsheetml/2006/main" xmlns:r="http://schemas.openxmlformats.org/officeDocument/2006/relationships">
  <sheetPr>
    <tabColor theme="9"/>
    <pageSetUpPr autoPageBreaks="0"/>
  </sheetPr>
  <dimension ref="A5:J70"/>
  <sheetViews>
    <sheetView showGridLines="0" showZeros="0" showWhiteSpace="0" zoomScaleNormal="100" zoomScalePageLayoutView="90" workbookViewId="0"/>
  </sheetViews>
  <sheetFormatPr defaultRowHeight="15"/>
  <cols>
    <col min="1" max="1" width="17.5703125" style="40" customWidth="1"/>
    <col min="2" max="2" width="13.28515625" style="40" customWidth="1"/>
    <col min="3" max="7" width="13.28515625" customWidth="1"/>
    <col min="8" max="8" width="13.42578125" customWidth="1"/>
    <col min="9" max="9" width="9.140625" customWidth="1"/>
  </cols>
  <sheetData>
    <row r="5" spans="1:10" ht="16.5" customHeight="1"/>
    <row r="6" spans="1:10" ht="16.5" customHeight="1"/>
    <row r="7" spans="1:10" ht="16.5" customHeight="1"/>
    <row r="8" spans="1:10" ht="16.5" customHeight="1"/>
    <row r="10" spans="1:10">
      <c r="A10" s="45"/>
      <c r="B10" s="45"/>
    </row>
    <row r="12" spans="1:10" ht="30">
      <c r="A12" s="61" t="s">
        <v>231</v>
      </c>
      <c r="B12" s="61" t="s">
        <v>262</v>
      </c>
      <c r="C12" s="64" t="s">
        <v>51</v>
      </c>
      <c r="D12" s="64" t="s">
        <v>263</v>
      </c>
      <c r="E12" s="64" t="s">
        <v>229</v>
      </c>
      <c r="F12" s="64" t="s">
        <v>50</v>
      </c>
      <c r="G12" s="64" t="s">
        <v>85</v>
      </c>
      <c r="H12" s="63" t="s">
        <v>39</v>
      </c>
      <c r="J12" s="39"/>
    </row>
    <row r="13" spans="1:10" ht="60">
      <c r="A13" s="53" t="str">
        <f>asset_id[Asset Name]</f>
        <v>CAL FIRE Humboldt Del Norte Unit - Fortuna Station</v>
      </c>
      <c r="B13" s="72">
        <f>logistical[Score]</f>
        <v>3</v>
      </c>
      <c r="C13" s="72">
        <f>funding[[#This Row],[Score]]</f>
        <v>2</v>
      </c>
      <c r="D13" s="72">
        <f>Site_Hazards[[#This Row],[Total]]</f>
        <v>11</v>
      </c>
      <c r="E13" s="72">
        <f>vuln_score2[[#This Row],[Total Survivability Score]]</f>
        <v>20</v>
      </c>
      <c r="F13" s="72">
        <f>accessibility[Overall Accessibility (1-5)]</f>
        <v>3</v>
      </c>
      <c r="G13" s="72">
        <f>dependence[Overall Dependence (1-5)]</f>
        <v>3</v>
      </c>
      <c r="H13" s="72">
        <f>SUM(prioritization[[#This Row],[Funding]:[Dependence]])</f>
        <v>39</v>
      </c>
    </row>
    <row r="14" spans="1:10" ht="60">
      <c r="A14" s="53" t="str">
        <f>asset_id[Asset Name]</f>
        <v>CAL FIRE Humboldt Del Norte Unit - Thorn Station</v>
      </c>
      <c r="B14" s="72">
        <f>logistical[Score]</f>
        <v>3</v>
      </c>
      <c r="C14" s="72">
        <f>funding[[#This Row],[Score]]</f>
        <v>1</v>
      </c>
      <c r="D14" s="72">
        <f>Site_Hazards[[#This Row],[Total]]</f>
        <v>11</v>
      </c>
      <c r="E14" s="72">
        <f>vuln_score2[[#This Row],[Total Survivability Score]]</f>
        <v>0</v>
      </c>
      <c r="F14" s="72">
        <f>accessibility[Overall Accessibility (1-5)]</f>
        <v>0</v>
      </c>
      <c r="G14" s="72">
        <f>dependence[Overall Dependence (1-5)]</f>
        <v>0</v>
      </c>
      <c r="H14" s="72">
        <f>SUM(prioritization[[#This Row],[Funding]:[Dependence]])</f>
        <v>12</v>
      </c>
    </row>
    <row r="15" spans="1:10" ht="60">
      <c r="A15" s="53" t="str">
        <f>asset_id[Asset Name]</f>
        <v>CAL FIRE Humboldt Del Norte Unit - Trinidad Station</v>
      </c>
      <c r="B15" s="72">
        <f>logistical[Score]</f>
        <v>3</v>
      </c>
      <c r="C15" s="72">
        <f>funding[[#This Row],[Score]]</f>
        <v>1</v>
      </c>
      <c r="D15" s="72">
        <f>Site_Hazards[[#This Row],[Total]]</f>
        <v>13</v>
      </c>
      <c r="E15" s="72">
        <f>vuln_score2[[#This Row],[Total Survivability Score]]</f>
        <v>0</v>
      </c>
      <c r="F15" s="72">
        <f>accessibility[Overall Accessibility (1-5)]</f>
        <v>0</v>
      </c>
      <c r="G15" s="72">
        <f>dependence[Overall Dependence (1-5)]</f>
        <v>0</v>
      </c>
      <c r="H15" s="72">
        <f>SUM(prioritization[[#This Row],[Funding]:[Dependence]])</f>
        <v>14</v>
      </c>
    </row>
    <row r="16" spans="1:10" ht="60">
      <c r="A16" s="53" t="str">
        <f>asset_id[Asset Name]</f>
        <v>CAL FIRE Humboldt Del Norte Unit - Bridgeville Station</v>
      </c>
      <c r="B16" s="72">
        <f>logistical[Score]</f>
        <v>3</v>
      </c>
      <c r="C16" s="72">
        <f>funding[[#This Row],[Score]]</f>
        <v>1</v>
      </c>
      <c r="D16" s="72">
        <f>Site_Hazards[[#This Row],[Total]]</f>
        <v>10</v>
      </c>
      <c r="E16" s="72">
        <f>vuln_score2[[#This Row],[Total Survivability Score]]</f>
        <v>0</v>
      </c>
      <c r="F16" s="72">
        <f>accessibility[Overall Accessibility (1-5)]</f>
        <v>0</v>
      </c>
      <c r="G16" s="72">
        <f>dependence[Overall Dependence (1-5)]</f>
        <v>0</v>
      </c>
      <c r="H16" s="72">
        <f>SUM(prioritization[[#This Row],[Funding]:[Dependence]])</f>
        <v>11</v>
      </c>
    </row>
    <row r="17" spans="1:8" ht="60">
      <c r="A17" s="53" t="str">
        <f>asset_id[Asset Name]</f>
        <v>CAL FIRE Humboldt Del Norte Unit - Mattole Station</v>
      </c>
      <c r="B17" s="72">
        <f>logistical[Score]</f>
        <v>3</v>
      </c>
      <c r="C17" s="72">
        <f>funding[[#This Row],[Score]]</f>
        <v>1</v>
      </c>
      <c r="D17" s="72">
        <f>Site_Hazards[[#This Row],[Total]]</f>
        <v>9</v>
      </c>
      <c r="E17" s="72">
        <f>vuln_score2[[#This Row],[Total Survivability Score]]</f>
        <v>0</v>
      </c>
      <c r="F17" s="72">
        <f>accessibility[Overall Accessibility (1-5)]</f>
        <v>0</v>
      </c>
      <c r="G17" s="72">
        <f>dependence[Overall Dependence (1-5)]</f>
        <v>0</v>
      </c>
      <c r="H17" s="72">
        <f>SUM(prioritization[[#This Row],[Funding]:[Dependence]])</f>
        <v>10</v>
      </c>
    </row>
    <row r="18" spans="1:8" ht="75">
      <c r="A18" s="53" t="str">
        <f>asset_id[Asset Name]</f>
        <v>CAL FIRE Humboldt Del Norte Unit - Garberville Station</v>
      </c>
      <c r="B18" s="72">
        <f>logistical[Score]</f>
        <v>3</v>
      </c>
      <c r="C18" s="72">
        <f>funding[[#This Row],[Score]]</f>
        <v>1</v>
      </c>
      <c r="D18" s="72">
        <f>Site_Hazards[[#This Row],[Total]]</f>
        <v>9</v>
      </c>
      <c r="E18" s="72">
        <f>vuln_score2[[#This Row],[Total Survivability Score]]</f>
        <v>0</v>
      </c>
      <c r="F18" s="72">
        <f>accessibility[Overall Accessibility (1-5)]</f>
        <v>0</v>
      </c>
      <c r="G18" s="72">
        <f>dependence[Overall Dependence (1-5)]</f>
        <v>0</v>
      </c>
      <c r="H18" s="72">
        <f>SUM(prioritization[[#This Row],[Funding]:[Dependence]])</f>
        <v>10</v>
      </c>
    </row>
    <row r="19" spans="1:8" ht="60">
      <c r="A19" s="53" t="str">
        <f>asset_id[Asset Name]</f>
        <v>CAL FIRE Humboldt Del Norte Unit - Alderpoint Station</v>
      </c>
      <c r="B19" s="72">
        <f>logistical[Score]</f>
        <v>3</v>
      </c>
      <c r="C19" s="72">
        <f>funding[[#This Row],[Score]]</f>
        <v>1</v>
      </c>
      <c r="D19" s="72">
        <f>Site_Hazards[[#This Row],[Total]]</f>
        <v>9</v>
      </c>
      <c r="E19" s="72">
        <f>vuln_score2[[#This Row],[Total Survivability Score]]</f>
        <v>0</v>
      </c>
      <c r="F19" s="72">
        <f>accessibility[Overall Accessibility (1-5)]</f>
        <v>0</v>
      </c>
      <c r="G19" s="72">
        <f>dependence[Overall Dependence (1-5)]</f>
        <v>0</v>
      </c>
      <c r="H19" s="72">
        <f>SUM(prioritization[[#This Row],[Funding]:[Dependence]])</f>
        <v>10</v>
      </c>
    </row>
    <row r="20" spans="1:8" ht="45">
      <c r="A20" s="53" t="str">
        <f>asset_id[Asset Name]</f>
        <v xml:space="preserve">Bureau of Land Management Arcata Field Office </v>
      </c>
      <c r="B20" s="72">
        <f>logistical[Score]</f>
        <v>3</v>
      </c>
      <c r="C20" s="72">
        <f>funding[[#This Row],[Score]]</f>
        <v>1</v>
      </c>
      <c r="D20" s="72">
        <f>Site_Hazards[[#This Row],[Total]]</f>
        <v>12</v>
      </c>
      <c r="E20" s="72">
        <f>vuln_score2[[#This Row],[Total Survivability Score]]</f>
        <v>0</v>
      </c>
      <c r="F20" s="72">
        <f>accessibility[Overall Accessibility (1-5)]</f>
        <v>0</v>
      </c>
      <c r="G20" s="72">
        <f>dependence[Overall Dependence (1-5)]</f>
        <v>0</v>
      </c>
      <c r="H20" s="72">
        <f>SUM(prioritization[[#This Row],[Funding]:[Dependence]])</f>
        <v>13</v>
      </c>
    </row>
    <row r="21" spans="1:8" ht="30">
      <c r="A21" s="53" t="str">
        <f>asset_id[Asset Name]</f>
        <v xml:space="preserve">Arcata Fire Protection District </v>
      </c>
      <c r="B21" s="72">
        <f>logistical[Score]</f>
        <v>3</v>
      </c>
      <c r="C21" s="72">
        <f>funding[[#This Row],[Score]]</f>
        <v>1</v>
      </c>
      <c r="D21" s="72">
        <f>Site_Hazards[[#This Row],[Total]]</f>
        <v>13</v>
      </c>
      <c r="E21" s="72">
        <f>vuln_score2[[#This Row],[Total Survivability Score]]</f>
        <v>0</v>
      </c>
      <c r="F21" s="72">
        <f>accessibility[Overall Accessibility (1-5)]</f>
        <v>0</v>
      </c>
      <c r="G21" s="72">
        <f>dependence[Overall Dependence (1-5)]</f>
        <v>0</v>
      </c>
      <c r="H21" s="72">
        <f>SUM(prioritization[[#This Row],[Funding]:[Dependence]])</f>
        <v>14</v>
      </c>
    </row>
    <row r="22" spans="1:8" ht="45">
      <c r="A22" s="53" t="str">
        <f>asset_id[Asset Name]</f>
        <v xml:space="preserve">Blue Lake Volunteer Fire Department </v>
      </c>
      <c r="B22" s="72">
        <f>logistical[Score]</f>
        <v>3</v>
      </c>
      <c r="C22" s="72">
        <f>funding[[#This Row],[Score]]</f>
        <v>1</v>
      </c>
      <c r="D22" s="72">
        <f>Site_Hazards[[#This Row],[Total]]</f>
        <v>11</v>
      </c>
      <c r="E22" s="72">
        <f>vuln_score2[[#This Row],[Total Survivability Score]]</f>
        <v>0</v>
      </c>
      <c r="F22" s="72">
        <f>accessibility[Overall Accessibility (1-5)]</f>
        <v>0</v>
      </c>
      <c r="G22" s="72">
        <f>dependence[Overall Dependence (1-5)]</f>
        <v>0</v>
      </c>
      <c r="H22" s="72">
        <f>SUM(prioritization[[#This Row],[Funding]:[Dependence]])</f>
        <v>12</v>
      </c>
    </row>
    <row r="23" spans="1:8" ht="60">
      <c r="A23" s="53" t="str">
        <f>asset_id[Asset Name]</f>
        <v xml:space="preserve">Six Rivers National Fire and Aviation - Headquarters </v>
      </c>
      <c r="B23" s="72">
        <f>logistical[Score]</f>
        <v>3</v>
      </c>
      <c r="C23" s="72">
        <f>funding[[#This Row],[Score]]</f>
        <v>1</v>
      </c>
      <c r="D23" s="72">
        <f>Site_Hazards[[#This Row],[Total]]</f>
        <v>10</v>
      </c>
      <c r="E23" s="72">
        <f>vuln_score2[[#This Row],[Total Survivability Score]]</f>
        <v>0</v>
      </c>
      <c r="F23" s="72">
        <f>accessibility[Overall Accessibility (1-5)]</f>
        <v>0</v>
      </c>
      <c r="G23" s="72">
        <f>dependence[Overall Dependence (1-5)]</f>
        <v>0</v>
      </c>
      <c r="H23" s="72">
        <f>SUM(prioritization[[#This Row],[Funding]:[Dependence]])</f>
        <v>11</v>
      </c>
    </row>
    <row r="24" spans="1:8" ht="75">
      <c r="A24" s="53" t="str">
        <f>asset_id[Asset Name]</f>
        <v>Six Rivers National Fire and Aviation - Lower Trinity Ranger District</v>
      </c>
      <c r="B24" s="72">
        <f>logistical[Score]</f>
        <v>3</v>
      </c>
      <c r="C24" s="72">
        <f>funding[[#This Row],[Score]]</f>
        <v>1</v>
      </c>
      <c r="D24" s="72">
        <f>Site_Hazards[[#This Row],[Total]]</f>
        <v>10</v>
      </c>
      <c r="E24" s="72">
        <f>vuln_score2[[#This Row],[Total Survivability Score]]</f>
        <v>0</v>
      </c>
      <c r="F24" s="72">
        <f>accessibility[Overall Accessibility (1-5)]</f>
        <v>0</v>
      </c>
      <c r="G24" s="72">
        <f>dependence[Overall Dependence (1-5)]</f>
        <v>0</v>
      </c>
      <c r="H24" s="72">
        <f>SUM(prioritization[[#This Row],[Funding]:[Dependence]])</f>
        <v>11</v>
      </c>
    </row>
    <row r="25" spans="1:8" ht="75">
      <c r="A25" s="53" t="str">
        <f>asset_id[Asset Name]</f>
        <v>Six Rivers National Fire and Aviation - Mad River Ranger District</v>
      </c>
      <c r="B25" s="72">
        <f>logistical[Score]</f>
        <v>3</v>
      </c>
      <c r="C25" s="72">
        <f>funding[[#This Row],[Score]]</f>
        <v>1</v>
      </c>
      <c r="D25" s="72">
        <f>Site_Hazards[[#This Row],[Total]]</f>
        <v>10</v>
      </c>
      <c r="E25" s="72">
        <f>vuln_score2[[#This Row],[Total Survivability Score]]</f>
        <v>0</v>
      </c>
      <c r="F25" s="72">
        <f>accessibility[Overall Accessibility (1-5)]</f>
        <v>0</v>
      </c>
      <c r="G25" s="72">
        <f>dependence[Overall Dependence (1-5)]</f>
        <v>0</v>
      </c>
      <c r="H25" s="72">
        <f>SUM(prioritization[[#This Row],[Funding]:[Dependence]])</f>
        <v>11</v>
      </c>
    </row>
    <row r="26" spans="1:8" ht="60">
      <c r="A26" s="53" t="str">
        <f>asset_id[Asset Name]</f>
        <v>Six Rivers National Fire and Aviation - Orleans Ranger District</v>
      </c>
      <c r="B26" s="72">
        <f>logistical[Score]</f>
        <v>3</v>
      </c>
      <c r="C26" s="72">
        <f>funding[[#This Row],[Score]]</f>
        <v>1</v>
      </c>
      <c r="D26" s="72">
        <f>Site_Hazards[[#This Row],[Total]]</f>
        <v>8</v>
      </c>
      <c r="E26" s="72">
        <f>vuln_score2[[#This Row],[Total Survivability Score]]</f>
        <v>0</v>
      </c>
      <c r="F26" s="72">
        <f>accessibility[Overall Accessibility (1-5)]</f>
        <v>0</v>
      </c>
      <c r="G26" s="72">
        <f>dependence[Overall Dependence (1-5)]</f>
        <v>0</v>
      </c>
      <c r="H26" s="72">
        <f>SUM(prioritization[[#This Row],[Funding]:[Dependence]])</f>
        <v>9</v>
      </c>
    </row>
    <row r="27" spans="1:8" ht="30">
      <c r="A27" s="53" t="str">
        <f>asset_id[Asset Name]</f>
        <v>Humboldy Bay Fire Station 1</v>
      </c>
      <c r="B27" s="72">
        <f>logistical[Score]</f>
        <v>3</v>
      </c>
      <c r="C27" s="72">
        <f>funding[[#This Row],[Score]]</f>
        <v>2</v>
      </c>
      <c r="D27" s="72">
        <f>Site_Hazards[[#This Row],[Total]]</f>
        <v>11</v>
      </c>
      <c r="E27" s="72">
        <f>vuln_score2[[#This Row],[Total Survivability Score]]</f>
        <v>0</v>
      </c>
      <c r="F27" s="72">
        <f>accessibility[Overall Accessibility (1-5)]</f>
        <v>0</v>
      </c>
      <c r="G27" s="72">
        <f>dependence[Overall Dependence (1-5)]</f>
        <v>0</v>
      </c>
      <c r="H27" s="72">
        <f>SUM(prioritization[[#This Row],[Funding]:[Dependence]])</f>
        <v>13</v>
      </c>
    </row>
    <row r="28" spans="1:8" ht="30">
      <c r="A28" s="53" t="str">
        <f>asset_id[Asset Name]</f>
        <v>Humboldy Bay Fire Station 2</v>
      </c>
      <c r="B28" s="72">
        <f>logistical[Score]</f>
        <v>3</v>
      </c>
      <c r="C28" s="72">
        <f>funding[[#This Row],[Score]]</f>
        <v>1</v>
      </c>
      <c r="D28" s="72">
        <f>Site_Hazards[[#This Row],[Total]]</f>
        <v>11</v>
      </c>
      <c r="E28" s="72">
        <f>vuln_score2[[#This Row],[Total Survivability Score]]</f>
        <v>0</v>
      </c>
      <c r="F28" s="72">
        <f>accessibility[Overall Accessibility (1-5)]</f>
        <v>0</v>
      </c>
      <c r="G28" s="72">
        <f>dependence[Overall Dependence (1-5)]</f>
        <v>0</v>
      </c>
      <c r="H28" s="72">
        <f>SUM(prioritization[[#This Row],[Funding]:[Dependence]])</f>
        <v>12</v>
      </c>
    </row>
    <row r="29" spans="1:8" ht="30">
      <c r="A29" s="53" t="str">
        <f>asset_id[Asset Name]</f>
        <v>Humboldy Bay Fire Station 3</v>
      </c>
      <c r="B29" s="72">
        <f>logistical[Score]</f>
        <v>3</v>
      </c>
      <c r="C29" s="72">
        <f>funding[[#This Row],[Score]]</f>
        <v>1</v>
      </c>
      <c r="D29" s="72">
        <f>Site_Hazards[[#This Row],[Total]]</f>
        <v>11</v>
      </c>
      <c r="E29" s="72">
        <f>vuln_score2[[#This Row],[Total Survivability Score]]</f>
        <v>0</v>
      </c>
      <c r="F29" s="72">
        <f>accessibility[Overall Accessibility (1-5)]</f>
        <v>0</v>
      </c>
      <c r="G29" s="72">
        <f>dependence[Overall Dependence (1-5)]</f>
        <v>0</v>
      </c>
      <c r="H29" s="72">
        <f>SUM(prioritization[[#This Row],[Funding]:[Dependence]])</f>
        <v>12</v>
      </c>
    </row>
    <row r="30" spans="1:8" ht="30">
      <c r="A30" s="53" t="str">
        <f>asset_id[Asset Name]</f>
        <v>Humboldy Bay Fire Station 4</v>
      </c>
      <c r="B30" s="72">
        <f>logistical[Score]</f>
        <v>3</v>
      </c>
      <c r="C30" s="72">
        <f>funding[[#This Row],[Score]]</f>
        <v>1</v>
      </c>
      <c r="D30" s="72">
        <f>Site_Hazards[[#This Row],[Total]]</f>
        <v>10</v>
      </c>
      <c r="E30" s="72">
        <f>vuln_score2[[#This Row],[Total Survivability Score]]</f>
        <v>0</v>
      </c>
      <c r="F30" s="72">
        <f>accessibility[Overall Accessibility (1-5)]</f>
        <v>0</v>
      </c>
      <c r="G30" s="72">
        <f>dependence[Overall Dependence (1-5)]</f>
        <v>0</v>
      </c>
      <c r="H30" s="72">
        <f>SUM(prioritization[[#This Row],[Funding]:[Dependence]])</f>
        <v>11</v>
      </c>
    </row>
    <row r="31" spans="1:8" ht="30">
      <c r="A31" s="53" t="str">
        <f>asset_id[Asset Name]</f>
        <v>Humboldy Bay Fire Station 5</v>
      </c>
      <c r="B31" s="72">
        <f>logistical[Score]</f>
        <v>3</v>
      </c>
      <c r="C31" s="72">
        <f>funding[[#This Row],[Score]]</f>
        <v>1</v>
      </c>
      <c r="D31" s="72">
        <f>Site_Hazards[[#This Row],[Total]]</f>
        <v>9</v>
      </c>
      <c r="E31" s="72">
        <f>vuln_score2[[#This Row],[Total Survivability Score]]</f>
        <v>0</v>
      </c>
      <c r="F31" s="72">
        <f>accessibility[Overall Accessibility (1-5)]</f>
        <v>0</v>
      </c>
      <c r="G31" s="72">
        <f>dependence[Overall Dependence (1-5)]</f>
        <v>0</v>
      </c>
      <c r="H31" s="72">
        <f>SUM(prioritization[[#This Row],[Funding]:[Dependence]])</f>
        <v>10</v>
      </c>
    </row>
    <row r="32" spans="1:8" ht="60">
      <c r="A32" s="53" t="str">
        <f>asset_id[Asset Name]</f>
        <v>Humboldt 1 Fire Protection District - Station 11 (Headquarters)</v>
      </c>
      <c r="B32" s="72">
        <f>logistical[Score]</f>
        <v>3</v>
      </c>
      <c r="C32" s="72">
        <f>funding[[#This Row],[Score]]</f>
        <v>1</v>
      </c>
      <c r="D32" s="72">
        <f>Site_Hazards[[#This Row],[Total]]</f>
        <v>8</v>
      </c>
      <c r="E32" s="72">
        <f>vuln_score2[[#This Row],[Total Survivability Score]]</f>
        <v>0</v>
      </c>
      <c r="F32" s="72">
        <f>accessibility[Overall Accessibility (1-5)]</f>
        <v>0</v>
      </c>
      <c r="G32" s="72">
        <f>dependence[Overall Dependence (1-5)]</f>
        <v>0</v>
      </c>
      <c r="H32" s="72">
        <f>SUM(prioritization[[#This Row],[Funding]:[Dependence]])</f>
        <v>9</v>
      </c>
    </row>
    <row r="33" spans="1:8" ht="60">
      <c r="A33" s="53" t="str">
        <f>asset_id[Asset Name]</f>
        <v xml:space="preserve">Humboldt 1 Fire Protection District - Station 12 (Bayview) </v>
      </c>
      <c r="B33" s="72">
        <f>logistical[Score]</f>
        <v>3</v>
      </c>
      <c r="C33" s="72">
        <f>funding[[#This Row],[Score]]</f>
        <v>1</v>
      </c>
      <c r="D33" s="72">
        <f>Site_Hazards[[#This Row],[Total]]</f>
        <v>11</v>
      </c>
      <c r="E33" s="72">
        <f>vuln_score2[[#This Row],[Total Survivability Score]]</f>
        <v>0</v>
      </c>
      <c r="F33" s="72">
        <f>accessibility[Overall Accessibility (1-5)]</f>
        <v>0</v>
      </c>
      <c r="G33" s="72">
        <f>dependence[Overall Dependence (1-5)]</f>
        <v>0</v>
      </c>
      <c r="H33" s="72">
        <f>SUM(prioritization[[#This Row],[Funding]:[Dependence]])</f>
        <v>12</v>
      </c>
    </row>
    <row r="34" spans="1:8" ht="45">
      <c r="A34" s="53" t="str">
        <f>asset_id[Asset Name]</f>
        <v xml:space="preserve">Ferndale Volunteer Fire Department  </v>
      </c>
      <c r="B34" s="72">
        <f>logistical[Score]</f>
        <v>3</v>
      </c>
      <c r="C34" s="72">
        <f>funding[[#This Row],[Score]]</f>
        <v>1</v>
      </c>
      <c r="D34" s="72">
        <f>Site_Hazards[[#This Row],[Total]]</f>
        <v>8</v>
      </c>
      <c r="E34" s="72">
        <f>vuln_score2[[#This Row],[Total Survivability Score]]</f>
        <v>0</v>
      </c>
      <c r="F34" s="72">
        <f>accessibility[Overall Accessibility (1-5)]</f>
        <v>0</v>
      </c>
      <c r="G34" s="72">
        <f>dependence[Overall Dependence (1-5)]</f>
        <v>0</v>
      </c>
      <c r="H34" s="72">
        <f>SUM(prioritization[[#This Row],[Funding]:[Dependence]])</f>
        <v>9</v>
      </c>
    </row>
    <row r="35" spans="1:8" ht="45">
      <c r="A35" s="54" t="str">
        <f>asset_id[Asset Name]</f>
        <v xml:space="preserve">Fieldbrook Volunteer Fire Department </v>
      </c>
      <c r="B35" s="72">
        <f>logistical[Score]</f>
        <v>3</v>
      </c>
      <c r="C35" s="72">
        <f>funding[[#This Row],[Score]]</f>
        <v>1</v>
      </c>
      <c r="D35" s="72">
        <f>Site_Hazards[[#This Row],[Total]]</f>
        <v>11</v>
      </c>
      <c r="E35" s="72">
        <f>vuln_score2[[#This Row],[Total Survivability Score]]</f>
        <v>0</v>
      </c>
      <c r="F35" s="73">
        <f>accessibility[Overall Accessibility (1-5)]</f>
        <v>0</v>
      </c>
      <c r="G35" s="73">
        <f>dependence[Overall Dependence (1-5)]</f>
        <v>0</v>
      </c>
      <c r="H35" s="73">
        <f>SUM(prioritization[[#This Row],[Funding]:[Dependence]])</f>
        <v>12</v>
      </c>
    </row>
    <row r="36" spans="1:8" ht="30">
      <c r="A36" s="54" t="str">
        <f>asset_id[Asset Name]</f>
        <v xml:space="preserve">Fortuna Volunteer Fire Department </v>
      </c>
      <c r="B36" s="72">
        <f>logistical[Score]</f>
        <v>3</v>
      </c>
      <c r="C36" s="72">
        <f>funding[[#This Row],[Score]]</f>
        <v>1</v>
      </c>
      <c r="D36" s="72">
        <f>Site_Hazards[[#This Row],[Total]]</f>
        <v>10</v>
      </c>
      <c r="E36" s="72">
        <f>vuln_score2[[#This Row],[Total Survivability Score]]</f>
        <v>0</v>
      </c>
      <c r="F36" s="73">
        <f>accessibility[Overall Accessibility (1-5)]</f>
        <v>0</v>
      </c>
      <c r="G36" s="73">
        <f>dependence[Overall Dependence (1-5)]</f>
        <v>0</v>
      </c>
      <c r="H36" s="73">
        <f>SUM(prioritization[[#This Row],[Funding]:[Dependence]])</f>
        <v>11</v>
      </c>
    </row>
    <row r="37" spans="1:8" ht="30">
      <c r="A37" s="54" t="str">
        <f>asset_id[Asset Name]</f>
        <v xml:space="preserve">Garberville Fire Protection District </v>
      </c>
      <c r="B37" s="72">
        <f>logistical[Score]</f>
        <v>3</v>
      </c>
      <c r="C37" s="72">
        <f>funding[[#This Row],[Score]]</f>
        <v>1</v>
      </c>
      <c r="D37" s="72">
        <f>Site_Hazards[[#This Row],[Total]]</f>
        <v>8</v>
      </c>
      <c r="E37" s="72">
        <f>vuln_score2[[#This Row],[Total Survivability Score]]</f>
        <v>0</v>
      </c>
      <c r="F37" s="73">
        <f>accessibility[Overall Accessibility (1-5)]</f>
        <v>0</v>
      </c>
      <c r="G37" s="73">
        <f>dependence[Overall Dependence (1-5)]</f>
        <v>0</v>
      </c>
      <c r="H37" s="73">
        <f>SUM(prioritization[[#This Row],[Funding]:[Dependence]])</f>
        <v>9</v>
      </c>
    </row>
    <row r="38" spans="1:8" ht="45">
      <c r="A38" s="54" t="str">
        <f>asset_id[Asset Name]</f>
        <v xml:space="preserve">Palo Verde Volunteer Fire Department </v>
      </c>
      <c r="B38" s="72">
        <f>logistical[Score]</f>
        <v>3</v>
      </c>
      <c r="C38" s="72">
        <f>funding[[#This Row],[Score]]</f>
        <v>1</v>
      </c>
      <c r="D38" s="72">
        <f>Site_Hazards[[#This Row],[Total]]</f>
        <v>9</v>
      </c>
      <c r="E38" s="72">
        <f>vuln_score2[[#This Row],[Total Survivability Score]]</f>
        <v>0</v>
      </c>
      <c r="F38" s="73">
        <f>accessibility[Overall Accessibility (1-5)]</f>
        <v>0</v>
      </c>
      <c r="G38" s="73">
        <f>dependence[Overall Dependence (1-5)]</f>
        <v>0</v>
      </c>
      <c r="H38" s="73">
        <f>SUM(prioritization[[#This Row],[Funding]:[Dependence]])</f>
        <v>10</v>
      </c>
    </row>
    <row r="39" spans="1:8" ht="45">
      <c r="A39" s="54" t="str">
        <f>asset_id[Asset Name]</f>
        <v xml:space="preserve">Honeydew Volunteer Fire Company </v>
      </c>
      <c r="B39" s="72">
        <f>logistical[Score]</f>
        <v>3</v>
      </c>
      <c r="C39" s="72">
        <f>funding[[#This Row],[Score]]</f>
        <v>1</v>
      </c>
      <c r="D39" s="72">
        <f>Site_Hazards[[#This Row],[Total]]</f>
        <v>7</v>
      </c>
      <c r="E39" s="72">
        <f>vuln_score2[[#This Row],[Total Survivability Score]]</f>
        <v>0</v>
      </c>
      <c r="F39" s="73">
        <f>accessibility[Overall Accessibility (1-5)]</f>
        <v>0</v>
      </c>
      <c r="G39" s="73">
        <f>dependence[Overall Dependence (1-5)]</f>
        <v>0</v>
      </c>
      <c r="H39" s="73">
        <f>SUM(prioritization[[#This Row],[Funding]:[Dependence]])</f>
        <v>8</v>
      </c>
    </row>
    <row r="40" spans="1:8" ht="30">
      <c r="A40" s="54" t="str">
        <f>asset_id[Asset Name]</f>
        <v xml:space="preserve">Hoopa Volunteer Fire Department </v>
      </c>
      <c r="B40" s="72">
        <f>logistical[Score]</f>
        <v>3</v>
      </c>
      <c r="C40" s="72">
        <f>funding[[#This Row],[Score]]</f>
        <v>1</v>
      </c>
      <c r="D40" s="72">
        <f>Site_Hazards[[#This Row],[Total]]</f>
        <v>7</v>
      </c>
      <c r="E40" s="72">
        <f>vuln_score2[[#This Row],[Total Survivability Score]]</f>
        <v>0</v>
      </c>
      <c r="F40" s="73">
        <f>accessibility[Overall Accessibility (1-5)]</f>
        <v>0</v>
      </c>
      <c r="G40" s="73">
        <f>dependence[Overall Dependence (1-5)]</f>
        <v>0</v>
      </c>
      <c r="H40" s="73">
        <f>SUM(prioritization[[#This Row],[Funding]:[Dependence]])</f>
        <v>8</v>
      </c>
    </row>
    <row r="41" spans="1:8" ht="30">
      <c r="A41" s="54" t="str">
        <f>asset_id[Asset Name]</f>
        <v xml:space="preserve">Hoopa Fire Department </v>
      </c>
      <c r="B41" s="72">
        <f>logistical[Score]</f>
        <v>3</v>
      </c>
      <c r="C41" s="72">
        <f>funding[[#This Row],[Score]]</f>
        <v>1</v>
      </c>
      <c r="D41" s="72">
        <f>Site_Hazards[[#This Row],[Total]]</f>
        <v>7</v>
      </c>
      <c r="E41" s="72">
        <f>vuln_score2[[#This Row],[Total Survivability Score]]</f>
        <v>0</v>
      </c>
      <c r="F41" s="73">
        <f>accessibility[Overall Accessibility (1-5)]</f>
        <v>0</v>
      </c>
      <c r="G41" s="73">
        <f>dependence[Overall Dependence (1-5)]</f>
        <v>0</v>
      </c>
      <c r="H41" s="73">
        <f>SUM(prioritization[[#This Row],[Funding]:[Dependence]])</f>
        <v>8</v>
      </c>
    </row>
    <row r="42" spans="1:8" ht="45">
      <c r="A42" s="54" t="str">
        <f>asset_id[Asset Name]</f>
        <v xml:space="preserve">Kneeland Volunteer Fire Department </v>
      </c>
      <c r="B42" s="72">
        <f>logistical[Score]</f>
        <v>3</v>
      </c>
      <c r="C42" s="72">
        <f>funding[[#This Row],[Score]]</f>
        <v>1</v>
      </c>
      <c r="D42" s="72">
        <f>Site_Hazards[[#This Row],[Total]]</f>
        <v>9</v>
      </c>
      <c r="E42" s="72">
        <f>vuln_score2[[#This Row],[Total Survivability Score]]</f>
        <v>0</v>
      </c>
      <c r="F42" s="73">
        <f>accessibility[Overall Accessibility (1-5)]</f>
        <v>0</v>
      </c>
      <c r="G42" s="73">
        <f>dependence[Overall Dependence (1-5)]</f>
        <v>0</v>
      </c>
      <c r="H42" s="73">
        <f>SUM(prioritization[[#This Row],[Funding]:[Dependence]])</f>
        <v>10</v>
      </c>
    </row>
    <row r="43" spans="1:8" ht="45">
      <c r="A43" s="54" t="str">
        <f>asset_id[Asset Name]</f>
        <v xml:space="preserve">Miranda Volunteer Fire Department </v>
      </c>
      <c r="B43" s="72">
        <f>logistical[Score]</f>
        <v>3</v>
      </c>
      <c r="C43" s="72">
        <f>funding[[#This Row],[Score]]</f>
        <v>1</v>
      </c>
      <c r="D43" s="72">
        <f>Site_Hazards[[#This Row],[Total]]</f>
        <v>8</v>
      </c>
      <c r="E43" s="72">
        <f>vuln_score2[[#This Row],[Total Survivability Score]]</f>
        <v>0</v>
      </c>
      <c r="F43" s="73">
        <f>accessibility[Overall Accessibility (1-5)]</f>
        <v>0</v>
      </c>
      <c r="G43" s="73">
        <f>dependence[Overall Dependence (1-5)]</f>
        <v>0</v>
      </c>
      <c r="H43" s="73">
        <f>SUM(prioritization[[#This Row],[Funding]:[Dependence]])</f>
        <v>9</v>
      </c>
    </row>
    <row r="44" spans="1:8" ht="45">
      <c r="A44" s="54" t="str">
        <f>asset_id[Asset Name]</f>
        <v>Fruitland Volunteer Fire Company</v>
      </c>
      <c r="B44" s="72">
        <f>logistical[Score]</f>
        <v>3</v>
      </c>
      <c r="C44" s="72">
        <f>funding[[#This Row],[Score]]</f>
        <v>1</v>
      </c>
      <c r="D44" s="72">
        <f>Site_Hazards[[#This Row],[Total]]</f>
        <v>9</v>
      </c>
      <c r="E44" s="72">
        <f>vuln_score2[[#This Row],[Total Survivability Score]]</f>
        <v>0</v>
      </c>
      <c r="F44" s="73">
        <f>accessibility[Overall Accessibility (1-5)]</f>
        <v>0</v>
      </c>
      <c r="G44" s="73">
        <f>dependence[Overall Dependence (1-5)]</f>
        <v>0</v>
      </c>
      <c r="H44" s="73">
        <f>SUM(prioritization[[#This Row],[Funding]:[Dependence]])</f>
        <v>10</v>
      </c>
    </row>
    <row r="45" spans="1:8" ht="30">
      <c r="A45" s="54" t="str">
        <f>asset_id[Asset Name]</f>
        <v xml:space="preserve">Orick Volunteer Fire Department </v>
      </c>
      <c r="B45" s="72">
        <f>logistical[Score]</f>
        <v>3</v>
      </c>
      <c r="C45" s="72">
        <f>funding[[#This Row],[Score]]</f>
        <v>1</v>
      </c>
      <c r="D45" s="72">
        <f>Site_Hazards[[#This Row],[Total]]</f>
        <v>5</v>
      </c>
      <c r="E45" s="72">
        <f>vuln_score2[[#This Row],[Total Survivability Score]]</f>
        <v>0</v>
      </c>
      <c r="F45" s="73">
        <f>accessibility[Overall Accessibility (1-5)]</f>
        <v>0</v>
      </c>
      <c r="G45" s="73">
        <f>dependence[Overall Dependence (1-5)]</f>
        <v>0</v>
      </c>
      <c r="H45" s="73">
        <f>SUM(prioritization[[#This Row],[Funding]:[Dependence]])</f>
        <v>6</v>
      </c>
    </row>
    <row r="46" spans="1:8" ht="30">
      <c r="A46" s="54" t="str">
        <f>asset_id[Asset Name]</f>
        <v xml:space="preserve">Orleans Volunteer Fire Department </v>
      </c>
      <c r="B46" s="72">
        <f>logistical[Score]</f>
        <v>3</v>
      </c>
      <c r="C46" s="72">
        <f>funding[[#This Row],[Score]]</f>
        <v>1</v>
      </c>
      <c r="D46" s="72">
        <f>Site_Hazards[[#This Row],[Total]]</f>
        <v>7</v>
      </c>
      <c r="E46" s="72">
        <f>vuln_score2[[#This Row],[Total Survivability Score]]</f>
        <v>0</v>
      </c>
      <c r="F46" s="73">
        <f>accessibility[Overall Accessibility (1-5)]</f>
        <v>0</v>
      </c>
      <c r="G46" s="73">
        <f>dependence[Overall Dependence (1-5)]</f>
        <v>0</v>
      </c>
      <c r="H46" s="73">
        <f>SUM(prioritization[[#This Row],[Funding]:[Dependence]])</f>
        <v>8</v>
      </c>
    </row>
    <row r="47" spans="1:8" ht="45">
      <c r="A47" s="54" t="str">
        <f>asset_id[Asset Name]</f>
        <v xml:space="preserve">Petrolia Volunteer Fire Department </v>
      </c>
      <c r="B47" s="72">
        <f>logistical[Score]</f>
        <v>3</v>
      </c>
      <c r="C47" s="72">
        <f>funding[[#This Row],[Score]]</f>
        <v>1</v>
      </c>
      <c r="D47" s="72">
        <f>Site_Hazards[[#This Row],[Total]]</f>
        <v>7</v>
      </c>
      <c r="E47" s="72">
        <f>vuln_score2[[#This Row],[Total Survivability Score]]</f>
        <v>0</v>
      </c>
      <c r="F47" s="73">
        <f>accessibility[Overall Accessibility (1-5)]</f>
        <v>0</v>
      </c>
      <c r="G47" s="73">
        <f>dependence[Overall Dependence (1-5)]</f>
        <v>0</v>
      </c>
      <c r="H47" s="73">
        <f>SUM(prioritization[[#This Row],[Funding]:[Dependence]])</f>
        <v>8</v>
      </c>
    </row>
    <row r="48" spans="1:8" ht="45">
      <c r="A48" s="54" t="str">
        <f>asset_id[Asset Name]</f>
        <v xml:space="preserve">Phillipsville Volunteer Fire Department </v>
      </c>
      <c r="B48" s="72">
        <f>logistical[Score]</f>
        <v>3</v>
      </c>
      <c r="C48" s="72">
        <f>funding[[#This Row],[Score]]</f>
        <v>1</v>
      </c>
      <c r="D48" s="72">
        <f>Site_Hazards[[#This Row],[Total]]</f>
        <v>7</v>
      </c>
      <c r="E48" s="72">
        <f>vuln_score2[[#This Row],[Total Survivability Score]]</f>
        <v>0</v>
      </c>
      <c r="F48" s="73">
        <f>accessibility[Overall Accessibility (1-5)]</f>
        <v>0</v>
      </c>
      <c r="G48" s="73">
        <f>dependence[Overall Dependence (1-5)]</f>
        <v>0</v>
      </c>
      <c r="H48" s="73">
        <f>SUM(prioritization[[#This Row],[Funding]:[Dependence]])</f>
        <v>8</v>
      </c>
    </row>
    <row r="49" spans="1:8" ht="45">
      <c r="A49" s="54" t="str">
        <f>asset_id[Asset Name]</f>
        <v xml:space="preserve">Redcrest Volunteer Fire Department </v>
      </c>
      <c r="B49" s="72">
        <f>logistical[Score]</f>
        <v>3</v>
      </c>
      <c r="C49" s="72">
        <f>funding[[#This Row],[Score]]</f>
        <v>1</v>
      </c>
      <c r="D49" s="72">
        <f>Site_Hazards[[#This Row],[Total]]</f>
        <v>8</v>
      </c>
      <c r="E49" s="72">
        <f>vuln_score2[[#This Row],[Total Survivability Score]]</f>
        <v>0</v>
      </c>
      <c r="F49" s="73">
        <f>accessibility[Overall Accessibility (1-5)]</f>
        <v>0</v>
      </c>
      <c r="G49" s="73">
        <f>dependence[Overall Dependence (1-5)]</f>
        <v>0</v>
      </c>
      <c r="H49" s="73">
        <f>SUM(prioritization[[#This Row],[Funding]:[Dependence]])</f>
        <v>9</v>
      </c>
    </row>
    <row r="50" spans="1:8" ht="45">
      <c r="A50" s="54" t="str">
        <f>asset_id[Asset Name]</f>
        <v xml:space="preserve">Beginnings Volunteer Fire Department </v>
      </c>
      <c r="B50" s="72">
        <f>logistical[Score]</f>
        <v>3</v>
      </c>
      <c r="C50" s="72">
        <f>funding[[#This Row],[Score]]</f>
        <v>1</v>
      </c>
      <c r="D50" s="72">
        <f>Site_Hazards[[#This Row],[Total]]</f>
        <v>9</v>
      </c>
      <c r="E50" s="72">
        <f>vuln_score2[[#This Row],[Total Survivability Score]]</f>
        <v>0</v>
      </c>
      <c r="F50" s="73">
        <f>accessibility[Overall Accessibility (1-5)]</f>
        <v>0</v>
      </c>
      <c r="G50" s="73">
        <f>dependence[Overall Dependence (1-5)]</f>
        <v>0</v>
      </c>
      <c r="H50" s="73">
        <f>SUM(prioritization[[#This Row],[Funding]:[Dependence]])</f>
        <v>10</v>
      </c>
    </row>
    <row r="51" spans="1:8" ht="45">
      <c r="A51" s="54" t="str">
        <f>asset_id[Asset Name]</f>
        <v>Rio Dell Fire Department Main Station</v>
      </c>
      <c r="B51" s="72">
        <f>logistical[Score]</f>
        <v>3</v>
      </c>
      <c r="C51" s="72">
        <f>funding[[#This Row],[Score]]</f>
        <v>1</v>
      </c>
      <c r="D51" s="72">
        <f>Site_Hazards[[#This Row],[Total]]</f>
        <v>9</v>
      </c>
      <c r="E51" s="72">
        <f>vuln_score2[[#This Row],[Total Survivability Score]]</f>
        <v>0</v>
      </c>
      <c r="F51" s="73">
        <f>accessibility[Overall Accessibility (1-5)]</f>
        <v>0</v>
      </c>
      <c r="G51" s="73">
        <f>dependence[Overall Dependence (1-5)]</f>
        <v>0</v>
      </c>
      <c r="H51" s="73">
        <f>SUM(prioritization[[#This Row],[Funding]:[Dependence]])</f>
        <v>10</v>
      </c>
    </row>
    <row r="52" spans="1:8" ht="30">
      <c r="A52" s="54" t="str">
        <f>asset_id[Asset Name]</f>
        <v xml:space="preserve">Samoa Peninsula Fire District </v>
      </c>
      <c r="B52" s="72">
        <f>logistical[Score]</f>
        <v>3</v>
      </c>
      <c r="C52" s="72">
        <f>funding[[#This Row],[Score]]</f>
        <v>1</v>
      </c>
      <c r="D52" s="72">
        <f>Site_Hazards[[#This Row],[Total]]</f>
        <v>9</v>
      </c>
      <c r="E52" s="72">
        <f>vuln_score2[[#This Row],[Total Survivability Score]]</f>
        <v>0</v>
      </c>
      <c r="F52" s="73">
        <f>accessibility[Overall Accessibility (1-5)]</f>
        <v>0</v>
      </c>
      <c r="G52" s="73">
        <f>dependence[Overall Dependence (1-5)]</f>
        <v>0</v>
      </c>
      <c r="H52" s="73">
        <f>SUM(prioritization[[#This Row],[Funding]:[Dependence]])</f>
        <v>10</v>
      </c>
    </row>
    <row r="53" spans="1:8" ht="30">
      <c r="A53" s="54" t="str">
        <f>asset_id[Asset Name]</f>
        <v xml:space="preserve">Wieott Volunteer Fire Department </v>
      </c>
      <c r="B53" s="72">
        <f>logistical[Score]</f>
        <v>3</v>
      </c>
      <c r="C53" s="72">
        <f>funding[[#This Row],[Score]]</f>
        <v>1</v>
      </c>
      <c r="D53" s="72">
        <f>Site_Hazards[[#This Row],[Total]]</f>
        <v>7</v>
      </c>
      <c r="E53" s="72">
        <f>vuln_score2[[#This Row],[Total Survivability Score]]</f>
        <v>0</v>
      </c>
      <c r="F53" s="73">
        <f>accessibility[Overall Accessibility (1-5)]</f>
        <v>0</v>
      </c>
      <c r="G53" s="73">
        <f>dependence[Overall Dependence (1-5)]</f>
        <v>0</v>
      </c>
      <c r="H53" s="73">
        <f>SUM(prioritization[[#This Row],[Funding]:[Dependence]])</f>
        <v>8</v>
      </c>
    </row>
    <row r="54" spans="1:8" ht="45">
      <c r="A54" s="54" t="str">
        <f>asset_id[Asset Name]</f>
        <v xml:space="preserve">Shelter Cove Volunteer Fire Department </v>
      </c>
      <c r="B54" s="72">
        <f>logistical[Score]</f>
        <v>3</v>
      </c>
      <c r="C54" s="72">
        <f>funding[[#This Row],[Score]]</f>
        <v>1</v>
      </c>
      <c r="D54" s="72">
        <f>Site_Hazards[[#This Row],[Total]]</f>
        <v>9</v>
      </c>
      <c r="E54" s="72">
        <f>vuln_score2[[#This Row],[Total Survivability Score]]</f>
        <v>0</v>
      </c>
      <c r="F54" s="73">
        <f>accessibility[Overall Accessibility (1-5)]</f>
        <v>0</v>
      </c>
      <c r="G54" s="73">
        <f>dependence[Overall Dependence (1-5)]</f>
        <v>0</v>
      </c>
      <c r="H54" s="73">
        <f>SUM(prioritization[[#This Row],[Funding]:[Dependence]])</f>
        <v>10</v>
      </c>
    </row>
    <row r="55" spans="1:8" ht="30">
      <c r="A55" s="54" t="str">
        <f>asset_id[Asset Name]</f>
        <v xml:space="preserve">Whitethorn Fire Protection District </v>
      </c>
      <c r="B55" s="72">
        <f>logistical[Score]</f>
        <v>3</v>
      </c>
      <c r="C55" s="72">
        <f>funding[[#This Row],[Score]]</f>
        <v>1</v>
      </c>
      <c r="D55" s="72">
        <f>Site_Hazards[[#This Row],[Total]]</f>
        <v>8</v>
      </c>
      <c r="E55" s="72">
        <f>vuln_score2[[#This Row],[Total Survivability Score]]</f>
        <v>0</v>
      </c>
      <c r="F55" s="73">
        <f>accessibility[Overall Accessibility (1-5)]</f>
        <v>0</v>
      </c>
      <c r="G55" s="73">
        <f>dependence[Overall Dependence (1-5)]</f>
        <v>0</v>
      </c>
      <c r="H55" s="73">
        <f>SUM(prioritization[[#This Row],[Funding]:[Dependence]])</f>
        <v>9</v>
      </c>
    </row>
    <row r="56" spans="1:8" ht="45">
      <c r="A56" s="54" t="str">
        <f>asset_id[Asset Name]</f>
        <v>Willow Creek Volunteer Fire Department</v>
      </c>
      <c r="B56" s="72">
        <f>logistical[Score]</f>
        <v>3</v>
      </c>
      <c r="C56" s="72">
        <f>funding[[#This Row],[Score]]</f>
        <v>1</v>
      </c>
      <c r="D56" s="72">
        <f>Site_Hazards[[#This Row],[Total]]</f>
        <v>8</v>
      </c>
      <c r="E56" s="72">
        <f>vuln_score2[[#This Row],[Total Survivability Score]]</f>
        <v>0</v>
      </c>
      <c r="F56" s="73">
        <f>accessibility[Overall Accessibility (1-5)]</f>
        <v>0</v>
      </c>
      <c r="G56" s="73">
        <f>dependence[Overall Dependence (1-5)]</f>
        <v>0</v>
      </c>
      <c r="H56" s="73">
        <f>SUM(prioritization[[#This Row],[Funding]:[Dependence]])</f>
        <v>9</v>
      </c>
    </row>
    <row r="57" spans="1:8" ht="60">
      <c r="A57" s="54" t="str">
        <f>asset_id[Asset Name]</f>
        <v>Humboldt County Sheriff's Office - Garberville Station</v>
      </c>
      <c r="B57" s="72">
        <f>logistical[Score]</f>
        <v>3</v>
      </c>
      <c r="C57" s="72">
        <f>funding[[#This Row],[Score]]</f>
        <v>1</v>
      </c>
      <c r="D57" s="72">
        <f>Site_Hazards[[#This Row],[Total]]</f>
        <v>8</v>
      </c>
      <c r="E57" s="72">
        <f>vuln_score2[[#This Row],[Total Survivability Score]]</f>
        <v>0</v>
      </c>
      <c r="F57" s="73">
        <f>accessibility[Overall Accessibility (1-5)]</f>
        <v>0</v>
      </c>
      <c r="G57" s="73">
        <f>dependence[Overall Dependence (1-5)]</f>
        <v>0</v>
      </c>
      <c r="H57" s="73">
        <f>SUM(prioritization[[#This Row],[Funding]:[Dependence]])</f>
        <v>9</v>
      </c>
    </row>
    <row r="58" spans="1:8" ht="60">
      <c r="A58" s="54" t="str">
        <f>asset_id[Asset Name]</f>
        <v>Humboldt County Sheriff's Office - Main Eureka Station</v>
      </c>
      <c r="B58" s="72">
        <f>logistical[Score]</f>
        <v>3</v>
      </c>
      <c r="C58" s="72">
        <f>funding[[#This Row],[Score]]</f>
        <v>2</v>
      </c>
      <c r="D58" s="72">
        <f>Site_Hazards[[#This Row],[Total]]</f>
        <v>11</v>
      </c>
      <c r="E58" s="72">
        <f>vuln_score2[[#This Row],[Total Survivability Score]]</f>
        <v>0</v>
      </c>
      <c r="F58" s="73">
        <f>accessibility[Overall Accessibility (1-5)]</f>
        <v>0</v>
      </c>
      <c r="G58" s="73">
        <f>dependence[Overall Dependence (1-5)]</f>
        <v>0</v>
      </c>
      <c r="H58" s="73">
        <f>SUM(prioritization[[#This Row],[Funding]:[Dependence]])</f>
        <v>13</v>
      </c>
    </row>
    <row r="59" spans="1:8" ht="60">
      <c r="A59" s="54" t="str">
        <f>asset_id[Asset Name]</f>
        <v>Humboldt County Sheriff's Office - McKinleyville Station</v>
      </c>
      <c r="B59" s="72">
        <f>logistical[Score]</f>
        <v>3</v>
      </c>
      <c r="C59" s="72">
        <f>funding[[#This Row],[Score]]</f>
        <v>1</v>
      </c>
      <c r="D59" s="72">
        <f>Site_Hazards[[#This Row],[Total]]</f>
        <v>12</v>
      </c>
      <c r="E59" s="72">
        <f>vuln_score2[[#This Row],[Total Survivability Score]]</f>
        <v>0</v>
      </c>
      <c r="F59" s="73">
        <f>accessibility[Overall Accessibility (1-5)]</f>
        <v>0</v>
      </c>
      <c r="G59" s="73">
        <f>dependence[Overall Dependence (1-5)]</f>
        <v>0</v>
      </c>
      <c r="H59" s="73">
        <f>SUM(prioritization[[#This Row],[Funding]:[Dependence]])</f>
        <v>13</v>
      </c>
    </row>
    <row r="60" spans="1:8" ht="30">
      <c r="A60" s="54" t="str">
        <f>asset_id[Asset Name]</f>
        <v xml:space="preserve">Arcata Police Department </v>
      </c>
      <c r="B60" s="72">
        <f>logistical[Score]</f>
        <v>3</v>
      </c>
      <c r="C60" s="72">
        <f>funding[[#This Row],[Score]]</f>
        <v>1</v>
      </c>
      <c r="D60" s="72">
        <f>Site_Hazards[[#This Row],[Total]]</f>
        <v>12</v>
      </c>
      <c r="E60" s="72">
        <f>vuln_score2[[#This Row],[Total Survivability Score]]</f>
        <v>0</v>
      </c>
      <c r="F60" s="73">
        <f>accessibility[Overall Accessibility (1-5)]</f>
        <v>0</v>
      </c>
      <c r="G60" s="73">
        <f>dependence[Overall Dependence (1-5)]</f>
        <v>0</v>
      </c>
      <c r="H60" s="73">
        <f>SUM(prioritization[[#This Row],[Funding]:[Dependence]])</f>
        <v>13</v>
      </c>
    </row>
    <row r="61" spans="1:8" ht="30">
      <c r="A61" s="54" t="str">
        <f>asset_id[Asset Name]</f>
        <v xml:space="preserve">Blue Lake Police Department </v>
      </c>
      <c r="B61" s="72">
        <f>logistical[Score]</f>
        <v>3</v>
      </c>
      <c r="C61" s="72">
        <f>funding[[#This Row],[Score]]</f>
        <v>1</v>
      </c>
      <c r="D61" s="72">
        <f>Site_Hazards[[#This Row],[Total]]</f>
        <v>9</v>
      </c>
      <c r="E61" s="72">
        <f>vuln_score2[[#This Row],[Total Survivability Score]]</f>
        <v>0</v>
      </c>
      <c r="F61" s="73">
        <f>accessibility[Overall Accessibility (1-5)]</f>
        <v>0</v>
      </c>
      <c r="G61" s="73">
        <f>dependence[Overall Dependence (1-5)]</f>
        <v>0</v>
      </c>
      <c r="H61" s="73">
        <f>SUM(prioritization[[#This Row],[Funding]:[Dependence]])</f>
        <v>10</v>
      </c>
    </row>
    <row r="62" spans="1:8" ht="30">
      <c r="A62" s="54" t="str">
        <f>asset_id[Asset Name]</f>
        <v>Eureka Police Department</v>
      </c>
      <c r="B62" s="72">
        <f>logistical[Score]</f>
        <v>3</v>
      </c>
      <c r="C62" s="72">
        <f>funding[[#This Row],[Score]]</f>
        <v>1</v>
      </c>
      <c r="D62" s="72">
        <f>Site_Hazards[[#This Row],[Total]]</f>
        <v>10</v>
      </c>
      <c r="E62" s="72">
        <f>vuln_score2[[#This Row],[Total Survivability Score]]</f>
        <v>0</v>
      </c>
      <c r="F62" s="73">
        <f>accessibility[Overall Accessibility (1-5)]</f>
        <v>0</v>
      </c>
      <c r="G62" s="73">
        <f>dependence[Overall Dependence (1-5)]</f>
        <v>0</v>
      </c>
      <c r="H62" s="73">
        <f>SUM(prioritization[[#This Row],[Funding]:[Dependence]])</f>
        <v>11</v>
      </c>
    </row>
    <row r="63" spans="1:8" ht="30">
      <c r="A63" s="54" t="str">
        <f>asset_id[Asset Name]</f>
        <v>Ferndale Police Department</v>
      </c>
      <c r="B63" s="72">
        <f>logistical[Score]</f>
        <v>3</v>
      </c>
      <c r="C63" s="72">
        <f>funding[[#This Row],[Score]]</f>
        <v>1</v>
      </c>
      <c r="D63" s="72">
        <f>Site_Hazards[[#This Row],[Total]]</f>
        <v>9</v>
      </c>
      <c r="E63" s="72">
        <f>vuln_score2[[#This Row],[Total Survivability Score]]</f>
        <v>0</v>
      </c>
      <c r="F63" s="73">
        <f>accessibility[Overall Accessibility (1-5)]</f>
        <v>0</v>
      </c>
      <c r="G63" s="73">
        <f>dependence[Overall Dependence (1-5)]</f>
        <v>0</v>
      </c>
      <c r="H63" s="73">
        <f>SUM(prioritization[[#This Row],[Funding]:[Dependence]])</f>
        <v>10</v>
      </c>
    </row>
    <row r="64" spans="1:8" ht="30">
      <c r="A64" s="54" t="str">
        <f>asset_id[Asset Name]</f>
        <v>Fortuna Police Department</v>
      </c>
      <c r="B64" s="72">
        <f>logistical[Score]</f>
        <v>3</v>
      </c>
      <c r="C64" s="72">
        <f>funding[[#This Row],[Score]]</f>
        <v>1</v>
      </c>
      <c r="D64" s="72">
        <f>Site_Hazards[[#This Row],[Total]]</f>
        <v>13</v>
      </c>
      <c r="E64" s="72">
        <f>vuln_score2[[#This Row],[Total Survivability Score]]</f>
        <v>0</v>
      </c>
      <c r="F64" s="73">
        <f>accessibility[Overall Accessibility (1-5)]</f>
        <v>0</v>
      </c>
      <c r="G64" s="73">
        <f>dependence[Overall Dependence (1-5)]</f>
        <v>0</v>
      </c>
      <c r="H64" s="73">
        <f>SUM(prioritization[[#This Row],[Funding]:[Dependence]])</f>
        <v>14</v>
      </c>
    </row>
    <row r="65" spans="1:8" ht="30">
      <c r="A65" s="54" t="str">
        <f>asset_id[Asset Name]</f>
        <v>Trinidad Police Department</v>
      </c>
      <c r="B65" s="72">
        <f>logistical[Score]</f>
        <v>3</v>
      </c>
      <c r="C65" s="72">
        <f>funding[[#This Row],[Score]]</f>
        <v>1</v>
      </c>
      <c r="D65" s="72">
        <f>Site_Hazards[[#This Row],[Total]]</f>
        <v>13</v>
      </c>
      <c r="E65" s="72">
        <f>vuln_score2[[#This Row],[Total Survivability Score]]</f>
        <v>0</v>
      </c>
      <c r="F65" s="73">
        <f>accessibility[Overall Accessibility (1-5)]</f>
        <v>0</v>
      </c>
      <c r="G65" s="73">
        <f>dependence[Overall Dependence (1-5)]</f>
        <v>0</v>
      </c>
      <c r="H65" s="73">
        <f>SUM(prioritization[[#This Row],[Funding]:[Dependence]])</f>
        <v>14</v>
      </c>
    </row>
    <row r="66" spans="1:8" ht="30">
      <c r="A66" s="54" t="str">
        <f>asset_id[Asset Name]</f>
        <v>Hoopa Tribal Police</v>
      </c>
      <c r="B66" s="72">
        <f>logistical[Score]</f>
        <v>3</v>
      </c>
      <c r="C66" s="72">
        <f>funding[[#This Row],[Score]]</f>
        <v>1</v>
      </c>
      <c r="D66" s="72">
        <f>Site_Hazards[[#This Row],[Total]]</f>
        <v>9</v>
      </c>
      <c r="E66" s="72">
        <f>vuln_score2[[#This Row],[Total Survivability Score]]</f>
        <v>0</v>
      </c>
      <c r="F66" s="73">
        <f>accessibility[Overall Accessibility (1-5)]</f>
        <v>0</v>
      </c>
      <c r="G66" s="73">
        <f>dependence[Overall Dependence (1-5)]</f>
        <v>0</v>
      </c>
      <c r="H66" s="73">
        <f>SUM(prioritization[[#This Row],[Funding]:[Dependence]])</f>
        <v>10</v>
      </c>
    </row>
    <row r="67" spans="1:8" ht="45">
      <c r="A67" s="54" t="str">
        <f>asset_id[Asset Name]</f>
        <v xml:space="preserve">Mad River Community Hospital </v>
      </c>
      <c r="B67" s="72">
        <f>logistical[Score]</f>
        <v>3</v>
      </c>
      <c r="C67" s="72">
        <f>funding[[#This Row],[Score]]</f>
        <v>1</v>
      </c>
      <c r="D67" s="72">
        <f>Site_Hazards[[#This Row],[Total]]</f>
        <v>12</v>
      </c>
      <c r="E67" s="72">
        <f>vuln_score2[[#This Row],[Total Survivability Score]]</f>
        <v>0</v>
      </c>
      <c r="F67" s="73">
        <f>accessibility[Overall Accessibility (1-5)]</f>
        <v>0</v>
      </c>
      <c r="G67" s="73">
        <f>dependence[Overall Dependence (1-5)]</f>
        <v>0</v>
      </c>
      <c r="H67" s="73">
        <f>SUM(prioritization[[#This Row],[Funding]:[Dependence]])</f>
        <v>13</v>
      </c>
    </row>
    <row r="68" spans="1:8" ht="30">
      <c r="A68" s="54" t="str">
        <f>asset_id[Asset Name]</f>
        <v xml:space="preserve">St. Joseph Hospital </v>
      </c>
      <c r="B68" s="72">
        <f>logistical[Score]</f>
        <v>3</v>
      </c>
      <c r="C68" s="72">
        <f>funding[[#This Row],[Score]]</f>
        <v>1</v>
      </c>
      <c r="D68" s="72">
        <f>Site_Hazards[[#This Row],[Total]]</f>
        <v>12</v>
      </c>
      <c r="E68" s="72">
        <f>vuln_score2[[#This Row],[Total Survivability Score]]</f>
        <v>0</v>
      </c>
      <c r="F68" s="73">
        <f>accessibility[Overall Accessibility (1-5)]</f>
        <v>0</v>
      </c>
      <c r="G68" s="73">
        <f>dependence[Overall Dependence (1-5)]</f>
        <v>0</v>
      </c>
      <c r="H68" s="73">
        <f>SUM(prioritization[[#This Row],[Funding]:[Dependence]])</f>
        <v>13</v>
      </c>
    </row>
    <row r="69" spans="1:8" ht="45">
      <c r="A69" s="54" t="str">
        <f>asset_id[Asset Name]</f>
        <v xml:space="preserve">Jerold Phelps Community Hospital </v>
      </c>
      <c r="B69" s="72">
        <f>logistical[Score]</f>
        <v>3</v>
      </c>
      <c r="C69" s="72">
        <f>funding[[#This Row],[Score]]</f>
        <v>1</v>
      </c>
      <c r="D69" s="72">
        <f>Site_Hazards[[#This Row],[Total]]</f>
        <v>8</v>
      </c>
      <c r="E69" s="72">
        <f>vuln_score2[[#This Row],[Total Survivability Score]]</f>
        <v>0</v>
      </c>
      <c r="F69" s="73">
        <f>accessibility[Overall Accessibility (1-5)]</f>
        <v>0</v>
      </c>
      <c r="G69" s="73">
        <f>dependence[Overall Dependence (1-5)]</f>
        <v>0</v>
      </c>
      <c r="H69" s="73">
        <f>SUM(prioritization[[#This Row],[Funding]:[Dependence]])</f>
        <v>9</v>
      </c>
    </row>
    <row r="70" spans="1:8" ht="30">
      <c r="A70" s="54" t="str">
        <f>asset_id[Asset Name]</f>
        <v>Redwood Memorial Hospital</v>
      </c>
      <c r="B70" s="72">
        <f>logistical[Score]</f>
        <v>3</v>
      </c>
      <c r="C70" s="72">
        <f>funding[[#This Row],[Score]]</f>
        <v>1</v>
      </c>
      <c r="D70" s="72">
        <f>Site_Hazards[[#This Row],[Total]]</f>
        <v>11</v>
      </c>
      <c r="E70" s="72">
        <f>vuln_score2[[#This Row],[Total Survivability Score]]</f>
        <v>0</v>
      </c>
      <c r="F70" s="73">
        <f>accessibility[Overall Accessibility (1-5)]</f>
        <v>0</v>
      </c>
      <c r="G70" s="73">
        <f>dependence[Overall Dependence (1-5)]</f>
        <v>0</v>
      </c>
      <c r="H70" s="73">
        <f>SUM(prioritization[[#This Row],[Funding]:[Dependence]])</f>
        <v>12</v>
      </c>
    </row>
  </sheetData>
  <conditionalFormatting sqref="H13:H70">
    <cfRule type="colorScale" priority="4">
      <colorScale>
        <cfvo type="min" val="0"/>
        <cfvo type="percentile" val="50"/>
        <cfvo type="max" val="0"/>
        <color rgb="FFF8696B"/>
        <color rgb="FFFFEB84"/>
        <color rgb="FF63BE7B"/>
      </colorScale>
    </cfRule>
  </conditionalFormatting>
  <conditionalFormatting sqref="H1:H1048576">
    <cfRule type="colorScale" priority="1">
      <colorScale>
        <cfvo type="min" val="0"/>
        <cfvo type="percentile" val="50"/>
        <cfvo type="max" val="0"/>
        <color rgb="FFFF0000"/>
        <color rgb="FFFFFF00"/>
        <color rgb="FF00B050"/>
      </colorScale>
    </cfRule>
  </conditionalFormatting>
  <pageMargins left="0.25" right="0.25" top="0.75" bottom="0.75" header="0.3" footer="0.3"/>
  <pageSetup orientation="landscape" r:id="rId1"/>
  <headerFooter>
    <oddHeader xml:space="preserve">&amp;CKey Asset Summary Table
</oddHead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sheetPr>
    <tabColor theme="8"/>
    <pageSetUpPr autoPageBreaks="0"/>
  </sheetPr>
  <dimension ref="A1:G71"/>
  <sheetViews>
    <sheetView showGridLines="0" showZeros="0" zoomScaleNormal="100" zoomScalePageLayoutView="90" workbookViewId="0"/>
  </sheetViews>
  <sheetFormatPr defaultRowHeight="15"/>
  <cols>
    <col min="1" max="1" width="14.140625" style="40" customWidth="1"/>
    <col min="2" max="2" width="15" style="40" customWidth="1"/>
    <col min="3" max="3" width="23.28515625" customWidth="1"/>
    <col min="4" max="4" width="24.5703125" customWidth="1"/>
    <col min="5" max="5" width="14.42578125" customWidth="1"/>
    <col min="6" max="6" width="14.140625" customWidth="1"/>
    <col min="7" max="7" width="19" style="40" customWidth="1"/>
  </cols>
  <sheetData>
    <row r="1" spans="1:7">
      <c r="A1" s="46"/>
      <c r="B1" s="47"/>
    </row>
    <row r="2" spans="1:7">
      <c r="A2" s="47"/>
      <c r="B2" s="47"/>
    </row>
    <row r="3" spans="1:7">
      <c r="A3" s="47"/>
      <c r="B3" s="47"/>
    </row>
    <row r="4" spans="1:7">
      <c r="A4" s="47"/>
      <c r="B4" s="47"/>
    </row>
    <row r="5" spans="1:7">
      <c r="A5" s="48"/>
      <c r="B5" s="47"/>
    </row>
    <row r="6" spans="1:7">
      <c r="A6" s="47"/>
      <c r="B6" s="47"/>
    </row>
    <row r="7" spans="1:7">
      <c r="A7" s="47"/>
      <c r="B7" s="47"/>
    </row>
    <row r="8" spans="1:7">
      <c r="A8" s="47"/>
      <c r="B8" s="47"/>
    </row>
    <row r="9" spans="1:7">
      <c r="A9" s="47"/>
      <c r="B9" s="47"/>
    </row>
    <row r="10" spans="1:7">
      <c r="A10" s="47"/>
      <c r="B10" s="47"/>
    </row>
    <row r="11" spans="1:7">
      <c r="A11" s="47"/>
      <c r="B11" s="48"/>
    </row>
    <row r="12" spans="1:7">
      <c r="A12" s="61" t="s">
        <v>43</v>
      </c>
      <c r="B12" s="64" t="s">
        <v>46</v>
      </c>
      <c r="C12" s="62" t="s">
        <v>41</v>
      </c>
      <c r="D12" s="62" t="s">
        <v>42</v>
      </c>
      <c r="E12" s="62" t="s">
        <v>44</v>
      </c>
      <c r="F12" s="62" t="s">
        <v>45</v>
      </c>
      <c r="G12" s="65" t="s">
        <v>36</v>
      </c>
    </row>
    <row r="13" spans="1:7" ht="60">
      <c r="A13" s="76" t="s">
        <v>91</v>
      </c>
      <c r="B13" s="77" t="s">
        <v>89</v>
      </c>
      <c r="C13" s="78" t="s">
        <v>90</v>
      </c>
      <c r="D13" s="77" t="s">
        <v>92</v>
      </c>
      <c r="E13" s="77" t="s">
        <v>93</v>
      </c>
      <c r="F13" s="77" t="s">
        <v>94</v>
      </c>
      <c r="G13" s="79" t="s">
        <v>95</v>
      </c>
    </row>
    <row r="14" spans="1:7" ht="60">
      <c r="A14" s="76" t="s">
        <v>91</v>
      </c>
      <c r="B14" s="77" t="s">
        <v>96</v>
      </c>
      <c r="C14" s="77" t="s">
        <v>153</v>
      </c>
      <c r="D14" s="77" t="s">
        <v>210</v>
      </c>
      <c r="E14" s="77"/>
      <c r="F14" s="77"/>
      <c r="G14" s="79"/>
    </row>
    <row r="15" spans="1:7" ht="75">
      <c r="A15" s="76" t="s">
        <v>91</v>
      </c>
      <c r="B15" s="77" t="s">
        <v>97</v>
      </c>
      <c r="C15" s="77" t="s">
        <v>154</v>
      </c>
      <c r="D15" s="77" t="s">
        <v>210</v>
      </c>
      <c r="E15" s="77"/>
      <c r="F15" s="77"/>
      <c r="G15" s="79"/>
    </row>
    <row r="16" spans="1:7" ht="75">
      <c r="A16" s="76" t="s">
        <v>91</v>
      </c>
      <c r="B16" s="77" t="s">
        <v>98</v>
      </c>
      <c r="C16" s="77" t="s">
        <v>155</v>
      </c>
      <c r="D16" s="77" t="s">
        <v>210</v>
      </c>
      <c r="E16" s="77"/>
      <c r="F16" s="77"/>
      <c r="G16" s="79"/>
    </row>
    <row r="17" spans="1:7" ht="60">
      <c r="A17" s="76" t="s">
        <v>91</v>
      </c>
      <c r="B17" s="77" t="s">
        <v>99</v>
      </c>
      <c r="C17" s="77" t="s">
        <v>156</v>
      </c>
      <c r="D17" s="77" t="s">
        <v>210</v>
      </c>
      <c r="E17" s="77"/>
      <c r="F17" s="77"/>
      <c r="G17" s="79"/>
    </row>
    <row r="18" spans="1:7" ht="75">
      <c r="A18" s="76" t="s">
        <v>91</v>
      </c>
      <c r="B18" s="77" t="s">
        <v>100</v>
      </c>
      <c r="C18" s="77" t="s">
        <v>157</v>
      </c>
      <c r="D18" s="77" t="s">
        <v>210</v>
      </c>
      <c r="E18" s="77"/>
      <c r="F18" s="77"/>
      <c r="G18" s="79"/>
    </row>
    <row r="19" spans="1:7" ht="75">
      <c r="A19" s="76" t="s">
        <v>91</v>
      </c>
      <c r="B19" s="77" t="s">
        <v>101</v>
      </c>
      <c r="C19" s="77" t="s">
        <v>158</v>
      </c>
      <c r="D19" s="77" t="s">
        <v>210</v>
      </c>
      <c r="E19" s="77"/>
      <c r="F19" s="77"/>
      <c r="G19" s="79"/>
    </row>
    <row r="20" spans="1:7" ht="60">
      <c r="A20" s="76" t="s">
        <v>91</v>
      </c>
      <c r="B20" s="77" t="s">
        <v>102</v>
      </c>
      <c r="C20" s="77" t="s">
        <v>159</v>
      </c>
      <c r="D20" s="77" t="s">
        <v>211</v>
      </c>
      <c r="E20" s="77"/>
      <c r="F20" s="77"/>
      <c r="G20" s="79"/>
    </row>
    <row r="21" spans="1:7" ht="45">
      <c r="A21" s="76" t="s">
        <v>91</v>
      </c>
      <c r="B21" s="77" t="s">
        <v>103</v>
      </c>
      <c r="C21" s="77" t="s">
        <v>160</v>
      </c>
      <c r="D21" s="77" t="s">
        <v>212</v>
      </c>
      <c r="E21" s="77"/>
      <c r="F21" s="77"/>
      <c r="G21" s="79"/>
    </row>
    <row r="22" spans="1:7" ht="45">
      <c r="A22" s="76" t="s">
        <v>91</v>
      </c>
      <c r="B22" s="77" t="s">
        <v>104</v>
      </c>
      <c r="C22" s="77" t="s">
        <v>161</v>
      </c>
      <c r="D22" s="77" t="s">
        <v>213</v>
      </c>
      <c r="E22" s="77"/>
      <c r="F22" s="77"/>
      <c r="G22" s="79"/>
    </row>
    <row r="23" spans="1:7" ht="60">
      <c r="A23" s="76" t="s">
        <v>91</v>
      </c>
      <c r="B23" s="77" t="s">
        <v>105</v>
      </c>
      <c r="C23" s="77" t="s">
        <v>162</v>
      </c>
      <c r="D23" s="77" t="s">
        <v>214</v>
      </c>
      <c r="E23" s="77"/>
      <c r="F23" s="77"/>
      <c r="G23" s="79"/>
    </row>
    <row r="24" spans="1:7" ht="75">
      <c r="A24" s="76" t="s">
        <v>91</v>
      </c>
      <c r="B24" s="77" t="s">
        <v>106</v>
      </c>
      <c r="C24" s="77" t="s">
        <v>163</v>
      </c>
      <c r="D24" s="77" t="s">
        <v>214</v>
      </c>
      <c r="E24" s="77"/>
      <c r="F24" s="77"/>
      <c r="G24" s="79"/>
    </row>
    <row r="25" spans="1:7" ht="75">
      <c r="A25" s="76" t="s">
        <v>91</v>
      </c>
      <c r="B25" s="77" t="s">
        <v>107</v>
      </c>
      <c r="C25" s="77" t="s">
        <v>164</v>
      </c>
      <c r="D25" s="77" t="s">
        <v>214</v>
      </c>
      <c r="E25" s="77"/>
      <c r="F25" s="77"/>
      <c r="G25" s="79"/>
    </row>
    <row r="26" spans="1:7" ht="75">
      <c r="A26" s="76" t="s">
        <v>91</v>
      </c>
      <c r="B26" s="77" t="s">
        <v>108</v>
      </c>
      <c r="C26" s="77" t="s">
        <v>165</v>
      </c>
      <c r="D26" s="77" t="s">
        <v>214</v>
      </c>
      <c r="E26" s="77"/>
      <c r="F26" s="77"/>
      <c r="G26" s="79"/>
    </row>
    <row r="27" spans="1:7" ht="30">
      <c r="A27" s="83" t="s">
        <v>232</v>
      </c>
      <c r="B27" s="77" t="s">
        <v>109</v>
      </c>
      <c r="C27" s="77" t="s">
        <v>166</v>
      </c>
      <c r="D27" s="77" t="s">
        <v>215</v>
      </c>
      <c r="E27" s="77"/>
      <c r="F27" s="77"/>
      <c r="G27" s="79"/>
    </row>
    <row r="28" spans="1:7" ht="30">
      <c r="A28" s="83" t="s">
        <v>233</v>
      </c>
      <c r="B28" s="77" t="s">
        <v>110</v>
      </c>
      <c r="C28" s="77" t="s">
        <v>167</v>
      </c>
      <c r="D28" s="77" t="s">
        <v>215</v>
      </c>
      <c r="E28" s="77"/>
      <c r="F28" s="77"/>
      <c r="G28" s="79"/>
    </row>
    <row r="29" spans="1:7" ht="30">
      <c r="A29" s="83" t="s">
        <v>233</v>
      </c>
      <c r="B29" s="77" t="s">
        <v>111</v>
      </c>
      <c r="C29" s="77" t="s">
        <v>168</v>
      </c>
      <c r="D29" s="77" t="s">
        <v>215</v>
      </c>
      <c r="E29" s="77"/>
      <c r="F29" s="77"/>
      <c r="G29" s="79"/>
    </row>
    <row r="30" spans="1:7" ht="30">
      <c r="A30" s="83" t="s">
        <v>233</v>
      </c>
      <c r="B30" s="77" t="s">
        <v>112</v>
      </c>
      <c r="C30" s="77" t="s">
        <v>169</v>
      </c>
      <c r="D30" s="77" t="s">
        <v>215</v>
      </c>
      <c r="E30" s="77"/>
      <c r="F30" s="77"/>
      <c r="G30" s="79"/>
    </row>
    <row r="31" spans="1:7" ht="30">
      <c r="A31" s="83" t="s">
        <v>233</v>
      </c>
      <c r="B31" s="77" t="s">
        <v>113</v>
      </c>
      <c r="C31" s="77" t="s">
        <v>170</v>
      </c>
      <c r="D31" s="77" t="s">
        <v>215</v>
      </c>
      <c r="E31" s="77"/>
      <c r="F31" s="77"/>
      <c r="G31" s="79"/>
    </row>
    <row r="32" spans="1:7" ht="75">
      <c r="A32" s="83" t="s">
        <v>233</v>
      </c>
      <c r="B32" s="77" t="s">
        <v>114</v>
      </c>
      <c r="C32" s="77" t="s">
        <v>171</v>
      </c>
      <c r="D32" s="77" t="s">
        <v>216</v>
      </c>
      <c r="E32" s="77"/>
      <c r="F32" s="77"/>
      <c r="G32" s="79"/>
    </row>
    <row r="33" spans="1:7" ht="75">
      <c r="A33" s="83" t="s">
        <v>233</v>
      </c>
      <c r="B33" s="77" t="s">
        <v>115</v>
      </c>
      <c r="C33" s="77" t="s">
        <v>172</v>
      </c>
      <c r="D33" s="77" t="s">
        <v>216</v>
      </c>
      <c r="E33" s="77"/>
      <c r="F33" s="77"/>
      <c r="G33" s="79"/>
    </row>
    <row r="34" spans="1:7" ht="45">
      <c r="A34" s="83" t="s">
        <v>233</v>
      </c>
      <c r="B34" s="77" t="s">
        <v>116</v>
      </c>
      <c r="C34" s="77" t="s">
        <v>173</v>
      </c>
      <c r="D34" s="77" t="s">
        <v>217</v>
      </c>
      <c r="E34" s="77"/>
      <c r="F34" s="77"/>
      <c r="G34" s="79"/>
    </row>
    <row r="35" spans="1:7" ht="45">
      <c r="A35" s="83" t="s">
        <v>233</v>
      </c>
      <c r="B35" s="77" t="s">
        <v>117</v>
      </c>
      <c r="C35" s="77" t="s">
        <v>174</v>
      </c>
      <c r="D35" s="77"/>
      <c r="E35" s="77"/>
      <c r="F35" s="77"/>
      <c r="G35" s="79"/>
    </row>
    <row r="36" spans="1:7" ht="45">
      <c r="A36" s="83" t="s">
        <v>233</v>
      </c>
      <c r="B36" s="77" t="s">
        <v>118</v>
      </c>
      <c r="C36" s="77" t="s">
        <v>175</v>
      </c>
      <c r="D36" s="77" t="s">
        <v>218</v>
      </c>
      <c r="E36" s="77"/>
      <c r="F36" s="77"/>
      <c r="G36" s="79"/>
    </row>
    <row r="37" spans="1:7" ht="45">
      <c r="A37" s="83" t="s">
        <v>233</v>
      </c>
      <c r="B37" s="77" t="s">
        <v>119</v>
      </c>
      <c r="C37" s="77" t="s">
        <v>176</v>
      </c>
      <c r="D37" s="77" t="s">
        <v>219</v>
      </c>
      <c r="E37" s="77"/>
      <c r="F37" s="77"/>
      <c r="G37" s="79"/>
    </row>
    <row r="38" spans="1:7" ht="45">
      <c r="A38" s="83" t="s">
        <v>233</v>
      </c>
      <c r="B38" s="77" t="s">
        <v>120</v>
      </c>
      <c r="C38" s="77" t="s">
        <v>177</v>
      </c>
      <c r="D38" s="77"/>
      <c r="E38" s="77"/>
      <c r="F38" s="77"/>
      <c r="G38" s="79"/>
    </row>
    <row r="39" spans="1:7" ht="45">
      <c r="A39" s="83" t="s">
        <v>233</v>
      </c>
      <c r="B39" s="77" t="s">
        <v>121</v>
      </c>
      <c r="C39" s="77" t="s">
        <v>178</v>
      </c>
      <c r="D39" s="77" t="s">
        <v>220</v>
      </c>
      <c r="E39" s="77"/>
      <c r="F39" s="77"/>
      <c r="G39" s="79"/>
    </row>
    <row r="40" spans="1:7" ht="45">
      <c r="A40" s="83" t="s">
        <v>233</v>
      </c>
      <c r="B40" s="77" t="s">
        <v>122</v>
      </c>
      <c r="C40" s="77" t="s">
        <v>179</v>
      </c>
      <c r="D40" s="77" t="s">
        <v>221</v>
      </c>
      <c r="E40" s="77"/>
      <c r="F40" s="77"/>
      <c r="G40" s="79"/>
    </row>
    <row r="41" spans="1:7" ht="30">
      <c r="A41" s="83" t="s">
        <v>233</v>
      </c>
      <c r="B41" s="77" t="s">
        <v>123</v>
      </c>
      <c r="C41" s="77" t="s">
        <v>180</v>
      </c>
      <c r="D41" s="77" t="s">
        <v>221</v>
      </c>
      <c r="E41" s="77"/>
      <c r="F41" s="77"/>
      <c r="G41" s="79"/>
    </row>
    <row r="42" spans="1:7" ht="45">
      <c r="A42" s="83" t="s">
        <v>233</v>
      </c>
      <c r="B42" s="77" t="s">
        <v>124</v>
      </c>
      <c r="C42" s="77" t="s">
        <v>181</v>
      </c>
      <c r="D42" s="77"/>
      <c r="E42" s="77"/>
      <c r="F42" s="77"/>
      <c r="G42" s="79"/>
    </row>
    <row r="43" spans="1:7" ht="45">
      <c r="A43" s="83" t="s">
        <v>233</v>
      </c>
      <c r="B43" s="77" t="s">
        <v>125</v>
      </c>
      <c r="C43" s="77" t="s">
        <v>182</v>
      </c>
      <c r="D43" s="77"/>
      <c r="E43" s="77"/>
      <c r="F43" s="77"/>
      <c r="G43" s="79"/>
    </row>
    <row r="44" spans="1:7" ht="45">
      <c r="A44" s="83" t="s">
        <v>233</v>
      </c>
      <c r="B44" s="77" t="s">
        <v>126</v>
      </c>
      <c r="C44" s="77" t="s">
        <v>183</v>
      </c>
      <c r="D44" s="77"/>
      <c r="E44" s="77"/>
      <c r="F44" s="77"/>
      <c r="G44" s="79"/>
    </row>
    <row r="45" spans="1:7" ht="45">
      <c r="A45" s="83" t="s">
        <v>233</v>
      </c>
      <c r="B45" s="77" t="s">
        <v>127</v>
      </c>
      <c r="C45" s="77" t="s">
        <v>184</v>
      </c>
      <c r="D45" s="77"/>
      <c r="E45" s="77"/>
      <c r="F45" s="77"/>
      <c r="G45" s="79"/>
    </row>
    <row r="46" spans="1:7" ht="45">
      <c r="A46" s="83" t="s">
        <v>233</v>
      </c>
      <c r="B46" s="77" t="s">
        <v>128</v>
      </c>
      <c r="C46" s="77" t="s">
        <v>185</v>
      </c>
      <c r="D46" s="77"/>
      <c r="E46" s="77"/>
      <c r="F46" s="77"/>
      <c r="G46" s="79"/>
    </row>
    <row r="47" spans="1:7" ht="45">
      <c r="A47" s="83" t="s">
        <v>233</v>
      </c>
      <c r="B47" s="77" t="s">
        <v>129</v>
      </c>
      <c r="C47" s="77" t="s">
        <v>186</v>
      </c>
      <c r="D47" s="77"/>
      <c r="E47" s="77"/>
      <c r="F47" s="77"/>
      <c r="G47" s="79"/>
    </row>
    <row r="48" spans="1:7" ht="45">
      <c r="A48" s="83" t="s">
        <v>233</v>
      </c>
      <c r="B48" s="77" t="s">
        <v>130</v>
      </c>
      <c r="C48" s="77" t="s">
        <v>187</v>
      </c>
      <c r="D48" s="77"/>
      <c r="E48" s="77"/>
      <c r="F48" s="77"/>
      <c r="G48" s="79"/>
    </row>
    <row r="49" spans="1:7" ht="45">
      <c r="A49" s="83" t="s">
        <v>233</v>
      </c>
      <c r="B49" s="77" t="s">
        <v>131</v>
      </c>
      <c r="C49" s="77" t="s">
        <v>188</v>
      </c>
      <c r="D49" s="77"/>
      <c r="E49" s="77"/>
      <c r="F49" s="77"/>
      <c r="G49" s="79"/>
    </row>
    <row r="50" spans="1:7" ht="45">
      <c r="A50" s="83" t="s">
        <v>233</v>
      </c>
      <c r="B50" s="77" t="s">
        <v>132</v>
      </c>
      <c r="C50" s="77" t="s">
        <v>189</v>
      </c>
      <c r="D50" s="77"/>
      <c r="E50" s="77"/>
      <c r="F50" s="77"/>
      <c r="G50" s="79"/>
    </row>
    <row r="51" spans="1:7" ht="45">
      <c r="A51" s="83" t="s">
        <v>233</v>
      </c>
      <c r="B51" s="77" t="s">
        <v>133</v>
      </c>
      <c r="C51" s="77" t="s">
        <v>190</v>
      </c>
      <c r="D51" s="77" t="s">
        <v>222</v>
      </c>
      <c r="E51" s="77"/>
      <c r="F51" s="77"/>
      <c r="G51" s="79"/>
    </row>
    <row r="52" spans="1:7" ht="45">
      <c r="A52" s="83" t="s">
        <v>233</v>
      </c>
      <c r="B52" s="77" t="s">
        <v>134</v>
      </c>
      <c r="C52" s="77" t="s">
        <v>191</v>
      </c>
      <c r="D52" s="77"/>
      <c r="E52" s="77"/>
      <c r="F52" s="77"/>
      <c r="G52" s="79"/>
    </row>
    <row r="53" spans="1:7" ht="45">
      <c r="A53" s="83" t="s">
        <v>233</v>
      </c>
      <c r="B53" s="77" t="s">
        <v>135</v>
      </c>
      <c r="C53" s="77" t="s">
        <v>192</v>
      </c>
      <c r="D53" s="77"/>
      <c r="E53" s="77"/>
      <c r="F53" s="77"/>
      <c r="G53" s="79"/>
    </row>
    <row r="54" spans="1:7" ht="45">
      <c r="A54" s="83" t="s">
        <v>233</v>
      </c>
      <c r="B54" s="77" t="s">
        <v>136</v>
      </c>
      <c r="C54" s="77" t="s">
        <v>193</v>
      </c>
      <c r="D54" s="77"/>
      <c r="E54" s="77"/>
      <c r="F54" s="77"/>
      <c r="G54" s="79"/>
    </row>
    <row r="55" spans="1:7" ht="45">
      <c r="A55" s="83" t="s">
        <v>233</v>
      </c>
      <c r="B55" s="77" t="s">
        <v>137</v>
      </c>
      <c r="C55" s="77" t="s">
        <v>194</v>
      </c>
      <c r="D55" s="77" t="s">
        <v>223</v>
      </c>
      <c r="E55" s="77"/>
      <c r="F55" s="77"/>
      <c r="G55" s="79"/>
    </row>
    <row r="56" spans="1:7" ht="45">
      <c r="A56" s="83" t="s">
        <v>233</v>
      </c>
      <c r="B56" s="77" t="s">
        <v>138</v>
      </c>
      <c r="C56" s="77" t="s">
        <v>195</v>
      </c>
      <c r="D56" s="77" t="s">
        <v>224</v>
      </c>
      <c r="E56" s="77"/>
      <c r="F56" s="77"/>
      <c r="G56" s="79"/>
    </row>
    <row r="57" spans="1:7" ht="75">
      <c r="A57" s="83" t="s">
        <v>234</v>
      </c>
      <c r="B57" s="77" t="s">
        <v>139</v>
      </c>
      <c r="C57" s="77" t="s">
        <v>196</v>
      </c>
      <c r="D57" s="77" t="s">
        <v>224</v>
      </c>
      <c r="E57" s="77"/>
      <c r="F57" s="77"/>
      <c r="G57" s="79"/>
    </row>
    <row r="58" spans="1:7" ht="75">
      <c r="A58" s="83" t="s">
        <v>234</v>
      </c>
      <c r="B58" s="77" t="s">
        <v>140</v>
      </c>
      <c r="C58" s="31" t="s">
        <v>197</v>
      </c>
      <c r="D58" s="77" t="s">
        <v>224</v>
      </c>
      <c r="E58" s="77"/>
      <c r="F58" s="77"/>
      <c r="G58" s="79"/>
    </row>
    <row r="59" spans="1:7" ht="75">
      <c r="A59" s="83" t="s">
        <v>234</v>
      </c>
      <c r="B59" s="77" t="s">
        <v>141</v>
      </c>
      <c r="C59" s="77" t="s">
        <v>198</v>
      </c>
      <c r="D59" s="77" t="s">
        <v>224</v>
      </c>
      <c r="E59" s="77"/>
      <c r="F59" s="77"/>
      <c r="G59" s="79"/>
    </row>
    <row r="60" spans="1:7" ht="30">
      <c r="A60" s="83" t="s">
        <v>234</v>
      </c>
      <c r="B60" s="77" t="s">
        <v>142</v>
      </c>
      <c r="C60" s="77" t="s">
        <v>199</v>
      </c>
      <c r="D60" s="77" t="s">
        <v>212</v>
      </c>
      <c r="E60" s="77"/>
      <c r="F60" s="77"/>
      <c r="G60" s="79"/>
    </row>
    <row r="61" spans="1:7" ht="45">
      <c r="A61" s="83" t="s">
        <v>234</v>
      </c>
      <c r="B61" s="77" t="s">
        <v>143</v>
      </c>
      <c r="C61" s="77" t="s">
        <v>200</v>
      </c>
      <c r="D61" s="77" t="s">
        <v>213</v>
      </c>
      <c r="E61" s="77"/>
      <c r="F61" s="77"/>
      <c r="G61" s="79"/>
    </row>
    <row r="62" spans="1:7" ht="30">
      <c r="A62" s="83" t="s">
        <v>234</v>
      </c>
      <c r="B62" s="77" t="s">
        <v>144</v>
      </c>
      <c r="C62" s="77" t="s">
        <v>201</v>
      </c>
      <c r="D62" s="77" t="s">
        <v>225</v>
      </c>
      <c r="E62" s="77"/>
      <c r="F62" s="77"/>
      <c r="G62" s="79"/>
    </row>
    <row r="63" spans="1:7" ht="45">
      <c r="A63" s="83" t="s">
        <v>234</v>
      </c>
      <c r="B63" s="77" t="s">
        <v>145</v>
      </c>
      <c r="C63" s="77" t="s">
        <v>202</v>
      </c>
      <c r="D63" s="77" t="s">
        <v>226</v>
      </c>
      <c r="E63" s="77"/>
      <c r="F63" s="77"/>
      <c r="G63" s="79"/>
    </row>
    <row r="64" spans="1:7" ht="30">
      <c r="A64" s="83" t="s">
        <v>234</v>
      </c>
      <c r="B64" s="77" t="s">
        <v>146</v>
      </c>
      <c r="C64" s="77" t="s">
        <v>203</v>
      </c>
      <c r="D64" s="77" t="s">
        <v>218</v>
      </c>
      <c r="E64" s="77"/>
      <c r="F64" s="77"/>
      <c r="G64" s="79"/>
    </row>
    <row r="65" spans="1:7" ht="30">
      <c r="A65" s="83" t="s">
        <v>234</v>
      </c>
      <c r="B65" s="77" t="s">
        <v>147</v>
      </c>
      <c r="C65" s="77" t="s">
        <v>204</v>
      </c>
      <c r="D65" s="77" t="s">
        <v>224</v>
      </c>
      <c r="E65" s="77"/>
      <c r="F65" s="77"/>
      <c r="G65" s="79"/>
    </row>
    <row r="66" spans="1:7" ht="30">
      <c r="A66" s="83" t="s">
        <v>234</v>
      </c>
      <c r="B66" s="77" t="s">
        <v>148</v>
      </c>
      <c r="C66" s="77" t="s">
        <v>205</v>
      </c>
      <c r="D66" s="77" t="s">
        <v>221</v>
      </c>
      <c r="E66" s="77"/>
      <c r="F66" s="77"/>
      <c r="G66" s="79"/>
    </row>
    <row r="67" spans="1:7" ht="45">
      <c r="A67" s="83" t="s">
        <v>235</v>
      </c>
      <c r="B67" s="77" t="s">
        <v>149</v>
      </c>
      <c r="C67" s="77" t="s">
        <v>206</v>
      </c>
      <c r="D67" s="77"/>
      <c r="E67" s="77"/>
      <c r="F67" s="77"/>
      <c r="G67" s="79"/>
    </row>
    <row r="68" spans="1:7" ht="30">
      <c r="A68" s="83" t="s">
        <v>235</v>
      </c>
      <c r="B68" s="77" t="s">
        <v>150</v>
      </c>
      <c r="C68" s="77" t="s">
        <v>207</v>
      </c>
      <c r="D68" s="77"/>
      <c r="E68" s="77"/>
      <c r="F68" s="77"/>
      <c r="G68" s="79"/>
    </row>
    <row r="69" spans="1:7" ht="45">
      <c r="A69" s="83" t="s">
        <v>235</v>
      </c>
      <c r="B69" s="77" t="s">
        <v>151</v>
      </c>
      <c r="C69" s="77" t="s">
        <v>208</v>
      </c>
      <c r="D69" s="77"/>
      <c r="E69" s="77"/>
      <c r="F69" s="77"/>
      <c r="G69" s="79"/>
    </row>
    <row r="70" spans="1:7" ht="45">
      <c r="A70" s="83" t="s">
        <v>235</v>
      </c>
      <c r="B70" s="81" t="s">
        <v>152</v>
      </c>
      <c r="C70" s="81" t="s">
        <v>209</v>
      </c>
      <c r="D70" s="81"/>
      <c r="E70" s="81"/>
      <c r="F70" s="81"/>
      <c r="G70" s="82"/>
    </row>
    <row r="71" spans="1:7" ht="0.75" customHeight="1">
      <c r="A71" s="80"/>
      <c r="B71" s="81"/>
      <c r="C71" s="81"/>
      <c r="D71" s="81"/>
      <c r="E71" s="81"/>
      <c r="F71" s="81"/>
      <c r="G71" s="82"/>
    </row>
  </sheetData>
  <pageMargins left="0.25" right="0.25" top="0.75" bottom="0.75" header="0.3" footer="0.3"/>
  <pageSetup orientation="landscape" r:id="rId1"/>
  <headerFooter>
    <oddHeader xml:space="preserve">&amp;C&amp;"-,Bold"&amp;14Indentify Assets
</oddHead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sheetPr>
    <tabColor theme="5" tint="-0.249977111117893"/>
    <pageSetUpPr autoPageBreaks="0"/>
  </sheetPr>
  <dimension ref="A1:F73"/>
  <sheetViews>
    <sheetView showGridLines="0" showWhiteSpace="0" topLeftCell="A11" zoomScaleNormal="100" zoomScalePageLayoutView="90" workbookViewId="0">
      <selection activeCell="A11" sqref="A11"/>
    </sheetView>
  </sheetViews>
  <sheetFormatPr defaultRowHeight="15"/>
  <cols>
    <col min="1" max="1" width="37.7109375" style="40" customWidth="1"/>
    <col min="2" max="2" width="15.5703125" style="96" customWidth="1"/>
    <col min="3" max="3" width="14.140625" customWidth="1"/>
  </cols>
  <sheetData>
    <row r="1" spans="1:6" hidden="1"/>
    <row r="2" spans="1:6" hidden="1">
      <c r="A2" s="40">
        <v>1</v>
      </c>
    </row>
    <row r="3" spans="1:6" hidden="1">
      <c r="A3" s="40">
        <v>2</v>
      </c>
      <c r="F3" s="32"/>
    </row>
    <row r="4" spans="1:6" hidden="1">
      <c r="A4" s="40">
        <v>3</v>
      </c>
      <c r="F4" s="33"/>
    </row>
    <row r="5" spans="1:6" hidden="1">
      <c r="F5" s="32"/>
    </row>
    <row r="6" spans="1:6" hidden="1"/>
    <row r="7" spans="1:6" hidden="1"/>
    <row r="8" spans="1:6" hidden="1">
      <c r="A8"/>
    </row>
    <row r="9" spans="1:6" hidden="1"/>
    <row r="10" spans="1:6" hidden="1"/>
    <row r="12" spans="1:6">
      <c r="A12" s="66" t="s">
        <v>231</v>
      </c>
      <c r="B12" s="104" t="s">
        <v>49</v>
      </c>
      <c r="C12" s="67" t="s">
        <v>39</v>
      </c>
    </row>
    <row r="13" spans="1:6" ht="30">
      <c r="A13" s="51" t="str">
        <f>asset_id[Asset Name]</f>
        <v>CAL FIRE Humboldt Del Norte Unit - Fortuna Station</v>
      </c>
      <c r="B13" s="94">
        <v>1</v>
      </c>
      <c r="C13" s="55">
        <f>IF(logistical[[#This Row],[Tier ]]=1,3,IF(logistical[[#This Row],[Tier ]]=2,2,1))</f>
        <v>3</v>
      </c>
    </row>
    <row r="14" spans="1:6" ht="30">
      <c r="A14" s="51" t="str">
        <f>asset_id[Asset Name]</f>
        <v>CAL FIRE Humboldt Del Norte Unit - Thorn Station</v>
      </c>
      <c r="B14" s="94">
        <v>1</v>
      </c>
      <c r="C14" s="55">
        <f>IF(logistical[[#This Row],[Tier ]]=1,3,IF(logistical[[#This Row],[Tier ]]=2,2,1))</f>
        <v>3</v>
      </c>
    </row>
    <row r="15" spans="1:6" ht="30">
      <c r="A15" s="51" t="str">
        <f>asset_id[Asset Name]</f>
        <v>CAL FIRE Humboldt Del Norte Unit - Trinidad Station</v>
      </c>
      <c r="B15" s="94">
        <v>1</v>
      </c>
      <c r="C15" s="55">
        <f>IF(logistical[[#This Row],[Tier ]]=1,3,IF(logistical[[#This Row],[Tier ]]=2,2,1))</f>
        <v>3</v>
      </c>
    </row>
    <row r="16" spans="1:6" ht="30">
      <c r="A16" s="51" t="str">
        <f>asset_id[Asset Name]</f>
        <v>CAL FIRE Humboldt Del Norte Unit - Bridgeville Station</v>
      </c>
      <c r="B16" s="94">
        <v>1</v>
      </c>
      <c r="C16" s="55">
        <f>IF(logistical[[#This Row],[Tier ]]=1,3,IF(logistical[[#This Row],[Tier ]]=2,2,1))</f>
        <v>3</v>
      </c>
    </row>
    <row r="17" spans="1:3" ht="15.75" customHeight="1">
      <c r="A17" s="51" t="str">
        <f>asset_id[Asset Name]</f>
        <v>CAL FIRE Humboldt Del Norte Unit - Mattole Station</v>
      </c>
      <c r="B17" s="94">
        <v>1</v>
      </c>
      <c r="C17" s="55">
        <f>IF(logistical[[#This Row],[Tier ]]=1,3,IF(logistical[[#This Row],[Tier ]]=2,2,1))</f>
        <v>3</v>
      </c>
    </row>
    <row r="18" spans="1:3" ht="30">
      <c r="A18" s="51" t="str">
        <f>asset_id[Asset Name]</f>
        <v>CAL FIRE Humboldt Del Norte Unit - Garberville Station</v>
      </c>
      <c r="B18" s="94">
        <v>1</v>
      </c>
      <c r="C18" s="55">
        <f>IF(logistical[[#This Row],[Tier ]]=1,3,IF(logistical[[#This Row],[Tier ]]=2,2,1))</f>
        <v>3</v>
      </c>
    </row>
    <row r="19" spans="1:3" ht="30">
      <c r="A19" s="51" t="str">
        <f>asset_id[Asset Name]</f>
        <v>CAL FIRE Humboldt Del Norte Unit - Alderpoint Station</v>
      </c>
      <c r="B19" s="94">
        <v>1</v>
      </c>
      <c r="C19" s="55">
        <f>IF(logistical[[#This Row],[Tier ]]=1,3,IF(logistical[[#This Row],[Tier ]]=2,2,1))</f>
        <v>3</v>
      </c>
    </row>
    <row r="20" spans="1:3" ht="30">
      <c r="A20" s="51" t="str">
        <f>asset_id[Asset Name]</f>
        <v xml:space="preserve">Bureau of Land Management Arcata Field Office </v>
      </c>
      <c r="B20" s="94">
        <v>1</v>
      </c>
      <c r="C20" s="55">
        <f>IF(logistical[[#This Row],[Tier ]]=1,3,IF(logistical[[#This Row],[Tier ]]=2,2,1))</f>
        <v>3</v>
      </c>
    </row>
    <row r="21" spans="1:3">
      <c r="A21" s="51" t="str">
        <f>asset_id[Asset Name]</f>
        <v xml:space="preserve">Arcata Fire Protection District </v>
      </c>
      <c r="B21" s="94">
        <v>1</v>
      </c>
      <c r="C21" s="55">
        <f>IF(logistical[[#This Row],[Tier ]]=1,3,IF(logistical[[#This Row],[Tier ]]=2,2,1))</f>
        <v>3</v>
      </c>
    </row>
    <row r="22" spans="1:3">
      <c r="A22" s="51" t="str">
        <f>asset_id[Asset Name]</f>
        <v xml:space="preserve">Blue Lake Volunteer Fire Department </v>
      </c>
      <c r="B22" s="94">
        <v>1</v>
      </c>
      <c r="C22" s="55">
        <f>IF(logistical[[#This Row],[Tier ]]=1,3,IF(logistical[[#This Row],[Tier ]]=2,2,1))</f>
        <v>3</v>
      </c>
    </row>
    <row r="23" spans="1:3" ht="30">
      <c r="A23" s="51" t="str">
        <f>asset_id[Asset Name]</f>
        <v xml:space="preserve">Six Rivers National Fire and Aviation - Headquarters </v>
      </c>
      <c r="B23" s="94">
        <v>1</v>
      </c>
      <c r="C23" s="55">
        <f>IF(logistical[[#This Row],[Tier ]]=1,3,IF(logistical[[#This Row],[Tier ]]=2,2,1))</f>
        <v>3</v>
      </c>
    </row>
    <row r="24" spans="1:3" ht="30">
      <c r="A24" s="51" t="str">
        <f>asset_id[Asset Name]</f>
        <v>Six Rivers National Fire and Aviation - Lower Trinity Ranger District</v>
      </c>
      <c r="B24" s="94">
        <v>1</v>
      </c>
      <c r="C24" s="55">
        <f>IF(logistical[[#This Row],[Tier ]]=1,3,IF(logistical[[#This Row],[Tier ]]=2,2,1))</f>
        <v>3</v>
      </c>
    </row>
    <row r="25" spans="1:3" ht="30">
      <c r="A25" s="51" t="str">
        <f>asset_id[Asset Name]</f>
        <v>Six Rivers National Fire and Aviation - Mad River Ranger District</v>
      </c>
      <c r="B25" s="94">
        <v>1</v>
      </c>
      <c r="C25" s="55">
        <f>IF(logistical[[#This Row],[Tier ]]=1,3,IF(logistical[[#This Row],[Tier ]]=2,2,1))</f>
        <v>3</v>
      </c>
    </row>
    <row r="26" spans="1:3" ht="30">
      <c r="A26" s="51" t="str">
        <f>asset_id[Asset Name]</f>
        <v>Six Rivers National Fire and Aviation - Orleans Ranger District</v>
      </c>
      <c r="B26" s="94">
        <v>1</v>
      </c>
      <c r="C26" s="55">
        <f>IF(logistical[[#This Row],[Tier ]]=1,3,IF(logistical[[#This Row],[Tier ]]=2,2,1))</f>
        <v>3</v>
      </c>
    </row>
    <row r="27" spans="1:3">
      <c r="A27" s="51" t="str">
        <f>asset_id[Asset Name]</f>
        <v>Humboldy Bay Fire Station 1</v>
      </c>
      <c r="B27" s="94">
        <v>1</v>
      </c>
      <c r="C27" s="55">
        <f>IF(logistical[[#This Row],[Tier ]]=1,3,IF(logistical[[#This Row],[Tier ]]=2,2,1))</f>
        <v>3</v>
      </c>
    </row>
    <row r="28" spans="1:3">
      <c r="A28" s="51" t="str">
        <f>asset_id[Asset Name]</f>
        <v>Humboldy Bay Fire Station 2</v>
      </c>
      <c r="B28" s="94">
        <v>1</v>
      </c>
      <c r="C28" s="55">
        <f>IF(logistical[[#This Row],[Tier ]]=1,3,IF(logistical[[#This Row],[Tier ]]=2,2,1))</f>
        <v>3</v>
      </c>
    </row>
    <row r="29" spans="1:3">
      <c r="A29" s="51" t="str">
        <f>asset_id[Asset Name]</f>
        <v>Humboldy Bay Fire Station 3</v>
      </c>
      <c r="B29" s="94">
        <v>1</v>
      </c>
      <c r="C29" s="55">
        <f>IF(logistical[[#This Row],[Tier ]]=1,3,IF(logistical[[#This Row],[Tier ]]=2,2,1))</f>
        <v>3</v>
      </c>
    </row>
    <row r="30" spans="1:3">
      <c r="A30" s="51" t="str">
        <f>asset_id[Asset Name]</f>
        <v>Humboldy Bay Fire Station 4</v>
      </c>
      <c r="B30" s="94">
        <v>1</v>
      </c>
      <c r="C30" s="55">
        <f>IF(logistical[[#This Row],[Tier ]]=1,3,IF(logistical[[#This Row],[Tier ]]=2,2,1))</f>
        <v>3</v>
      </c>
    </row>
    <row r="31" spans="1:3">
      <c r="A31" s="51" t="str">
        <f>asset_id[Asset Name]</f>
        <v>Humboldy Bay Fire Station 5</v>
      </c>
      <c r="B31" s="94">
        <v>1</v>
      </c>
      <c r="C31" s="55">
        <f>IF(logistical[[#This Row],[Tier ]]=1,3,IF(logistical[[#This Row],[Tier ]]=2,2,1))</f>
        <v>3</v>
      </c>
    </row>
    <row r="32" spans="1:3" ht="30">
      <c r="A32" s="51" t="str">
        <f>asset_id[Asset Name]</f>
        <v>Humboldt 1 Fire Protection District - Station 11 (Headquarters)</v>
      </c>
      <c r="B32" s="94">
        <v>1</v>
      </c>
      <c r="C32" s="55">
        <f>IF(logistical[[#This Row],[Tier ]]=1,3,IF(logistical[[#This Row],[Tier ]]=2,2,1))</f>
        <v>3</v>
      </c>
    </row>
    <row r="33" spans="1:3" ht="30">
      <c r="A33" s="52" t="str">
        <f>asset_id[Asset Name]</f>
        <v xml:space="preserve">Humboldt 1 Fire Protection District - Station 12 (Bayview) </v>
      </c>
      <c r="B33" s="94">
        <v>1</v>
      </c>
      <c r="C33" s="56">
        <f>IF(logistical[[#This Row],[Tier ]]=1,3,IF(logistical[[#This Row],[Tier ]]=2,2,1))</f>
        <v>3</v>
      </c>
    </row>
    <row r="34" spans="1:3">
      <c r="A34" s="51" t="str">
        <f>asset_id[Asset Name]</f>
        <v xml:space="preserve">Ferndale Volunteer Fire Department  </v>
      </c>
      <c r="B34" s="94">
        <v>1</v>
      </c>
      <c r="C34" s="55">
        <f>IF(logistical[[#This Row],[Tier ]]=1,3,IF(logistical[[#This Row],[Tier ]]=2,2,1))</f>
        <v>3</v>
      </c>
    </row>
    <row r="35" spans="1:3">
      <c r="A35" s="51" t="str">
        <f>asset_id[Asset Name]</f>
        <v xml:space="preserve">Fieldbrook Volunteer Fire Department </v>
      </c>
      <c r="B35" s="94">
        <v>1</v>
      </c>
      <c r="C35" s="55">
        <f>IF(logistical[[#This Row],[Tier ]]=1,3,IF(logistical[[#This Row],[Tier ]]=2,2,1))</f>
        <v>3</v>
      </c>
    </row>
    <row r="36" spans="1:3">
      <c r="A36" s="51" t="str">
        <f>asset_id[Asset Name]</f>
        <v xml:space="preserve">Fortuna Volunteer Fire Department </v>
      </c>
      <c r="B36" s="94">
        <v>1</v>
      </c>
      <c r="C36" s="55">
        <f>IF(logistical[[#This Row],[Tier ]]=1,3,IF(logistical[[#This Row],[Tier ]]=2,2,1))</f>
        <v>3</v>
      </c>
    </row>
    <row r="37" spans="1:3">
      <c r="A37" s="51" t="str">
        <f>asset_id[Asset Name]</f>
        <v xml:space="preserve">Garberville Fire Protection District </v>
      </c>
      <c r="B37" s="94">
        <v>1</v>
      </c>
      <c r="C37" s="55">
        <f>IF(logistical[[#This Row],[Tier ]]=1,3,IF(logistical[[#This Row],[Tier ]]=2,2,1))</f>
        <v>3</v>
      </c>
    </row>
    <row r="38" spans="1:3">
      <c r="A38" s="51" t="str">
        <f>asset_id[Asset Name]</f>
        <v xml:space="preserve">Palo Verde Volunteer Fire Department </v>
      </c>
      <c r="B38" s="94">
        <v>1</v>
      </c>
      <c r="C38" s="55">
        <f>IF(logistical[[#This Row],[Tier ]]=1,3,IF(logistical[[#This Row],[Tier ]]=2,2,1))</f>
        <v>3</v>
      </c>
    </row>
    <row r="39" spans="1:3">
      <c r="A39" s="51" t="str">
        <f>asset_id[Asset Name]</f>
        <v xml:space="preserve">Honeydew Volunteer Fire Company </v>
      </c>
      <c r="B39" s="94">
        <v>1</v>
      </c>
      <c r="C39" s="55">
        <f>IF(logistical[[#This Row],[Tier ]]=1,3,IF(logistical[[#This Row],[Tier ]]=2,2,1))</f>
        <v>3</v>
      </c>
    </row>
    <row r="40" spans="1:3">
      <c r="A40" s="51" t="str">
        <f>asset_id[Asset Name]</f>
        <v xml:space="preserve">Hoopa Volunteer Fire Department </v>
      </c>
      <c r="B40" s="94">
        <v>1</v>
      </c>
      <c r="C40" s="55">
        <f>IF(logistical[[#This Row],[Tier ]]=1,3,IF(logistical[[#This Row],[Tier ]]=2,2,1))</f>
        <v>3</v>
      </c>
    </row>
    <row r="41" spans="1:3">
      <c r="A41" s="51" t="str">
        <f>asset_id[Asset Name]</f>
        <v xml:space="preserve">Hoopa Fire Department </v>
      </c>
      <c r="B41" s="94">
        <v>1</v>
      </c>
      <c r="C41" s="55">
        <f>IF(logistical[[#This Row],[Tier ]]=1,3,IF(logistical[[#This Row],[Tier ]]=2,2,1))</f>
        <v>3</v>
      </c>
    </row>
    <row r="42" spans="1:3">
      <c r="A42" s="51" t="str">
        <f>asset_id[Asset Name]</f>
        <v xml:space="preserve">Kneeland Volunteer Fire Department </v>
      </c>
      <c r="B42" s="94">
        <v>1</v>
      </c>
      <c r="C42" s="55">
        <f>IF(logistical[[#This Row],[Tier ]]=1,3,IF(logistical[[#This Row],[Tier ]]=2,2,1))</f>
        <v>3</v>
      </c>
    </row>
    <row r="43" spans="1:3">
      <c r="A43" s="51" t="str">
        <f>asset_id[Asset Name]</f>
        <v xml:space="preserve">Miranda Volunteer Fire Department </v>
      </c>
      <c r="B43" s="94">
        <v>1</v>
      </c>
      <c r="C43" s="55">
        <f>IF(logistical[[#This Row],[Tier ]]=1,3,IF(logistical[[#This Row],[Tier ]]=2,2,1))</f>
        <v>3</v>
      </c>
    </row>
    <row r="44" spans="1:3">
      <c r="A44" s="51" t="str">
        <f>asset_id[Asset Name]</f>
        <v>Fruitland Volunteer Fire Company</v>
      </c>
      <c r="B44" s="94">
        <v>1</v>
      </c>
      <c r="C44" s="55">
        <f>IF(logistical[[#This Row],[Tier ]]=1,3,IF(logistical[[#This Row],[Tier ]]=2,2,1))</f>
        <v>3</v>
      </c>
    </row>
    <row r="45" spans="1:3">
      <c r="A45" s="51" t="str">
        <f>asset_id[Asset Name]</f>
        <v xml:space="preserve">Orick Volunteer Fire Department </v>
      </c>
      <c r="B45" s="94">
        <v>1</v>
      </c>
      <c r="C45" s="55">
        <f>IF(logistical[[#This Row],[Tier ]]=1,3,IF(logistical[[#This Row],[Tier ]]=2,2,1))</f>
        <v>3</v>
      </c>
    </row>
    <row r="46" spans="1:3">
      <c r="A46" s="51" t="str">
        <f>asset_id[Asset Name]</f>
        <v xml:space="preserve">Orleans Volunteer Fire Department </v>
      </c>
      <c r="B46" s="94">
        <v>1</v>
      </c>
      <c r="C46" s="55">
        <f>IF(logistical[[#This Row],[Tier ]]=1,3,IF(logistical[[#This Row],[Tier ]]=2,2,1))</f>
        <v>3</v>
      </c>
    </row>
    <row r="47" spans="1:3">
      <c r="A47" s="51" t="str">
        <f>asset_id[Asset Name]</f>
        <v xml:space="preserve">Petrolia Volunteer Fire Department </v>
      </c>
      <c r="B47" s="94">
        <v>1</v>
      </c>
      <c r="C47" s="55">
        <f>IF(logistical[[#This Row],[Tier ]]=1,3,IF(logistical[[#This Row],[Tier ]]=2,2,1))</f>
        <v>3</v>
      </c>
    </row>
    <row r="48" spans="1:3">
      <c r="A48" s="51" t="str">
        <f>asset_id[Asset Name]</f>
        <v xml:space="preserve">Phillipsville Volunteer Fire Department </v>
      </c>
      <c r="B48" s="94">
        <v>1</v>
      </c>
      <c r="C48" s="55">
        <f>IF(logistical[[#This Row],[Tier ]]=1,3,IF(logistical[[#This Row],[Tier ]]=2,2,1))</f>
        <v>3</v>
      </c>
    </row>
    <row r="49" spans="1:3">
      <c r="A49" s="51" t="str">
        <f>asset_id[Asset Name]</f>
        <v xml:space="preserve">Redcrest Volunteer Fire Department </v>
      </c>
      <c r="B49" s="94">
        <v>1</v>
      </c>
      <c r="C49" s="55">
        <f>IF(logistical[[#This Row],[Tier ]]=1,3,IF(logistical[[#This Row],[Tier ]]=2,2,1))</f>
        <v>3</v>
      </c>
    </row>
    <row r="50" spans="1:3">
      <c r="A50" s="51" t="str">
        <f>asset_id[Asset Name]</f>
        <v xml:space="preserve">Beginnings Volunteer Fire Department </v>
      </c>
      <c r="B50" s="94">
        <v>1</v>
      </c>
      <c r="C50" s="55">
        <f>IF(logistical[[#This Row],[Tier ]]=1,3,IF(logistical[[#This Row],[Tier ]]=2,2,1))</f>
        <v>3</v>
      </c>
    </row>
    <row r="51" spans="1:3">
      <c r="A51" s="51" t="str">
        <f>asset_id[Asset Name]</f>
        <v>Rio Dell Fire Department Main Station</v>
      </c>
      <c r="B51" s="94">
        <v>1</v>
      </c>
      <c r="C51" s="55">
        <f>IF(logistical[[#This Row],[Tier ]]=1,3,IF(logistical[[#This Row],[Tier ]]=2,2,1))</f>
        <v>3</v>
      </c>
    </row>
    <row r="52" spans="1:3">
      <c r="A52" s="51" t="str">
        <f>asset_id[Asset Name]</f>
        <v xml:space="preserve">Samoa Peninsula Fire District </v>
      </c>
      <c r="B52" s="94">
        <v>1</v>
      </c>
      <c r="C52" s="55">
        <f>IF(logistical[[#This Row],[Tier ]]=1,3,IF(logistical[[#This Row],[Tier ]]=2,2,1))</f>
        <v>3</v>
      </c>
    </row>
    <row r="53" spans="1:3">
      <c r="A53" s="51" t="str">
        <f>asset_id[Asset Name]</f>
        <v xml:space="preserve">Wieott Volunteer Fire Department </v>
      </c>
      <c r="B53" s="94">
        <v>1</v>
      </c>
      <c r="C53" s="55">
        <f>IF(logistical[[#This Row],[Tier ]]=1,3,IF(logistical[[#This Row],[Tier ]]=2,2,1))</f>
        <v>3</v>
      </c>
    </row>
    <row r="54" spans="1:3">
      <c r="A54" s="51" t="str">
        <f>asset_id[Asset Name]</f>
        <v xml:space="preserve">Shelter Cove Volunteer Fire Department </v>
      </c>
      <c r="B54" s="94">
        <v>1</v>
      </c>
      <c r="C54" s="55">
        <f>IF(logistical[[#This Row],[Tier ]]=1,3,IF(logistical[[#This Row],[Tier ]]=2,2,1))</f>
        <v>3</v>
      </c>
    </row>
    <row r="55" spans="1:3">
      <c r="A55" s="51" t="str">
        <f>asset_id[Asset Name]</f>
        <v xml:space="preserve">Whitethorn Fire Protection District </v>
      </c>
      <c r="B55" s="94">
        <v>1</v>
      </c>
      <c r="C55" s="55">
        <f>IF(logistical[[#This Row],[Tier ]]=1,3,IF(logistical[[#This Row],[Tier ]]=2,2,1))</f>
        <v>3</v>
      </c>
    </row>
    <row r="56" spans="1:3" ht="30">
      <c r="A56" s="51" t="str">
        <f>asset_id[Asset Name]</f>
        <v>Willow Creek Volunteer Fire Department</v>
      </c>
      <c r="B56" s="94">
        <v>1</v>
      </c>
      <c r="C56" s="55">
        <f>IF(logistical[[#This Row],[Tier ]]=1,3,IF(logistical[[#This Row],[Tier ]]=2,2,1))</f>
        <v>3</v>
      </c>
    </row>
    <row r="57" spans="1:3" ht="30">
      <c r="A57" s="51" t="str">
        <f>asset_id[Asset Name]</f>
        <v>Humboldt County Sheriff's Office - Garberville Station</v>
      </c>
      <c r="B57" s="94">
        <v>1</v>
      </c>
      <c r="C57" s="55">
        <f>IF(logistical[[#This Row],[Tier ]]=1,3,IF(logistical[[#This Row],[Tier ]]=2,2,1))</f>
        <v>3</v>
      </c>
    </row>
    <row r="58" spans="1:3" ht="30">
      <c r="A58" s="51" t="str">
        <f>asset_id[Asset Name]</f>
        <v>Humboldt County Sheriff's Office - Main Eureka Station</v>
      </c>
      <c r="B58" s="94">
        <v>1</v>
      </c>
      <c r="C58" s="55">
        <f>IF(logistical[[#This Row],[Tier ]]=1,3,IF(logistical[[#This Row],[Tier ]]=2,2,1))</f>
        <v>3</v>
      </c>
    </row>
    <row r="59" spans="1:3" ht="30">
      <c r="A59" s="51" t="str">
        <f>asset_id[Asset Name]</f>
        <v>Humboldt County Sheriff's Office - McKinleyville Station</v>
      </c>
      <c r="B59" s="94">
        <v>1</v>
      </c>
      <c r="C59" s="55">
        <f>IF(logistical[[#This Row],[Tier ]]=1,3,IF(logistical[[#This Row],[Tier ]]=2,2,1))</f>
        <v>3</v>
      </c>
    </row>
    <row r="60" spans="1:3">
      <c r="A60" s="51" t="str">
        <f>asset_id[Asset Name]</f>
        <v xml:space="preserve">Arcata Police Department </v>
      </c>
      <c r="B60" s="94">
        <v>1</v>
      </c>
      <c r="C60" s="55">
        <f>IF(logistical[[#This Row],[Tier ]]=1,3,IF(logistical[[#This Row],[Tier ]]=2,2,1))</f>
        <v>3</v>
      </c>
    </row>
    <row r="61" spans="1:3">
      <c r="A61" s="51" t="str">
        <f>asset_id[Asset Name]</f>
        <v xml:space="preserve">Blue Lake Police Department </v>
      </c>
      <c r="B61" s="94">
        <v>1</v>
      </c>
      <c r="C61" s="55">
        <f>IF(logistical[[#This Row],[Tier ]]=1,3,IF(logistical[[#This Row],[Tier ]]=2,2,1))</f>
        <v>3</v>
      </c>
    </row>
    <row r="62" spans="1:3">
      <c r="A62" s="51" t="str">
        <f>asset_id[Asset Name]</f>
        <v>Eureka Police Department</v>
      </c>
      <c r="B62" s="94">
        <v>1</v>
      </c>
      <c r="C62" s="55">
        <f>IF(logistical[[#This Row],[Tier ]]=1,3,IF(logistical[[#This Row],[Tier ]]=2,2,1))</f>
        <v>3</v>
      </c>
    </row>
    <row r="63" spans="1:3">
      <c r="A63" s="51" t="str">
        <f>asset_id[Asset Name]</f>
        <v>Ferndale Police Department</v>
      </c>
      <c r="B63" s="94">
        <v>1</v>
      </c>
      <c r="C63" s="55">
        <f>IF(logistical[[#This Row],[Tier ]]=1,3,IF(logistical[[#This Row],[Tier ]]=2,2,1))</f>
        <v>3</v>
      </c>
    </row>
    <row r="64" spans="1:3">
      <c r="A64" s="51" t="str">
        <f>asset_id[Asset Name]</f>
        <v>Fortuna Police Department</v>
      </c>
      <c r="B64" s="94">
        <v>1</v>
      </c>
      <c r="C64" s="55">
        <f>IF(logistical[[#This Row],[Tier ]]=1,3,IF(logistical[[#This Row],[Tier ]]=2,2,1))</f>
        <v>3</v>
      </c>
    </row>
    <row r="65" spans="1:3">
      <c r="A65" s="51" t="str">
        <f>asset_id[Asset Name]</f>
        <v>Trinidad Police Department</v>
      </c>
      <c r="B65" s="94">
        <v>1</v>
      </c>
      <c r="C65" s="55">
        <f>IF(logistical[[#This Row],[Tier ]]=1,3,IF(logistical[[#This Row],[Tier ]]=2,2,1))</f>
        <v>3</v>
      </c>
    </row>
    <row r="66" spans="1:3">
      <c r="A66" s="51" t="str">
        <f>asset_id[Asset Name]</f>
        <v>Hoopa Tribal Police</v>
      </c>
      <c r="B66" s="94">
        <v>1</v>
      </c>
      <c r="C66" s="55">
        <f>IF(logistical[[#This Row],[Tier ]]=1,3,IF(logistical[[#This Row],[Tier ]]=2,2,1))</f>
        <v>3</v>
      </c>
    </row>
    <row r="67" spans="1:3">
      <c r="A67" s="51" t="str">
        <f>asset_id[Asset Name]</f>
        <v xml:space="preserve">Mad River Community Hospital </v>
      </c>
      <c r="B67" s="94">
        <v>1</v>
      </c>
      <c r="C67" s="55">
        <f>IF(logistical[[#This Row],[Tier ]]=1,3,IF(logistical[[#This Row],[Tier ]]=2,2,1))</f>
        <v>3</v>
      </c>
    </row>
    <row r="68" spans="1:3">
      <c r="A68" s="51" t="str">
        <f>asset_id[Asset Name]</f>
        <v xml:space="preserve">St. Joseph Hospital </v>
      </c>
      <c r="B68" s="94">
        <v>1</v>
      </c>
      <c r="C68" s="55">
        <f>IF(logistical[[#This Row],[Tier ]]=1,3,IF(logistical[[#This Row],[Tier ]]=2,2,1))</f>
        <v>3</v>
      </c>
    </row>
    <row r="69" spans="1:3">
      <c r="A69" s="51" t="str">
        <f>asset_id[Asset Name]</f>
        <v xml:space="preserve">Jerold Phelps Community Hospital </v>
      </c>
      <c r="B69" s="94">
        <v>1</v>
      </c>
      <c r="C69" s="55">
        <f>IF(logistical[[#This Row],[Tier ]]=1,3,IF(logistical[[#This Row],[Tier ]]=2,2,1))</f>
        <v>3</v>
      </c>
    </row>
    <row r="70" spans="1:3">
      <c r="A70" s="51" t="str">
        <f>asset_id[Asset Name]</f>
        <v>Redwood Memorial Hospital</v>
      </c>
      <c r="B70" s="94">
        <v>1</v>
      </c>
      <c r="C70" s="55">
        <f>IF(logistical[[#This Row],[Tier ]]=1,3,IF(logistical[[#This Row],[Tier ]]=2,2,1))</f>
        <v>3</v>
      </c>
    </row>
    <row r="73" spans="1:3">
      <c r="A73" s="34" t="s">
        <v>302</v>
      </c>
    </row>
  </sheetData>
  <sheetProtection sheet="1" objects="1" scenarios="1"/>
  <protectedRanges>
    <protectedRange sqref="B13:B70" name="Range1"/>
  </protectedRanges>
  <dataConsolidate/>
  <dataValidations count="1">
    <dataValidation type="list" allowBlank="1" showInputMessage="1" showErrorMessage="1" sqref="B13:B70">
      <formula1>tier</formula1>
    </dataValidation>
  </dataValidations>
  <pageMargins left="0.25" right="0.25" top="0.75" bottom="0.75" header="0.3" footer="0.3"/>
  <pageSetup orientation="landscape" r:id="rId1"/>
  <headerFooter>
    <oddHeader xml:space="preserve">&amp;CLogistical Priorities
</oddHead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sheetPr>
    <tabColor theme="5" tint="-0.249977111117893"/>
    <pageSetUpPr autoPageBreaks="0"/>
  </sheetPr>
  <dimension ref="A3:L70"/>
  <sheetViews>
    <sheetView showGridLines="0" showZeros="0" zoomScaleNormal="100" zoomScalePageLayoutView="90" workbookViewId="0"/>
  </sheetViews>
  <sheetFormatPr defaultRowHeight="15"/>
  <cols>
    <col min="1" max="1" width="19.7109375" style="40" customWidth="1"/>
    <col min="2" max="2" width="27.5703125" style="96" customWidth="1"/>
    <col min="3" max="3" width="18.42578125" customWidth="1"/>
    <col min="12" max="12" width="0" hidden="1" customWidth="1"/>
  </cols>
  <sheetData>
    <row r="3" spans="1:12">
      <c r="L3" s="40"/>
    </row>
    <row r="4" spans="1:12">
      <c r="L4" s="40" t="s">
        <v>84</v>
      </c>
    </row>
    <row r="5" spans="1:12">
      <c r="L5" s="40" t="s">
        <v>227</v>
      </c>
    </row>
    <row r="6" spans="1:12">
      <c r="L6" s="40" t="s">
        <v>228</v>
      </c>
    </row>
    <row r="12" spans="1:12">
      <c r="A12" s="66" t="s">
        <v>231</v>
      </c>
      <c r="B12" s="104" t="s">
        <v>236</v>
      </c>
      <c r="C12" s="67" t="s">
        <v>39</v>
      </c>
    </row>
    <row r="13" spans="1:12" ht="45">
      <c r="A13" s="51" t="str">
        <f>asset_id[Asset Name]</f>
        <v>CAL FIRE Humboldt Del Norte Unit - Fortuna Station</v>
      </c>
      <c r="B13" s="94" t="s">
        <v>227</v>
      </c>
      <c r="C13" s="51">
        <f>IF([[Future Funding Probability ]]="Low",1,IF([[Future Funding Probability ]]="Medium",2,IF([[Future Funding Probability ]]="high",3,IF([[Future Funding Probability ]]="",0))))</f>
        <v>2</v>
      </c>
    </row>
    <row r="14" spans="1:12" ht="45">
      <c r="A14" s="51" t="str">
        <f>asset_id[Asset Name]</f>
        <v>CAL FIRE Humboldt Del Norte Unit - Thorn Station</v>
      </c>
      <c r="B14" s="94" t="s">
        <v>84</v>
      </c>
      <c r="C14" s="51">
        <f>IF([[Future Funding Probability ]]="Low",1,IF([[Future Funding Probability ]]="Medium",2,IF([[Future Funding Probability ]]="high",3,IF([[Future Funding Probability ]]="",0))))</f>
        <v>1</v>
      </c>
    </row>
    <row r="15" spans="1:12" ht="45">
      <c r="A15" s="51" t="str">
        <f>asset_id[Asset Name]</f>
        <v>CAL FIRE Humboldt Del Norte Unit - Trinidad Station</v>
      </c>
      <c r="B15" s="94" t="s">
        <v>84</v>
      </c>
      <c r="C15" s="51">
        <f>IF([[Future Funding Probability ]]="Low",1,IF([[Future Funding Probability ]]="Medium",2,IF([[Future Funding Probability ]]="high",3,IF([[Future Funding Probability ]]="",0))))</f>
        <v>1</v>
      </c>
    </row>
    <row r="16" spans="1:12" ht="45">
      <c r="A16" s="51" t="str">
        <f>asset_id[Asset Name]</f>
        <v>CAL FIRE Humboldt Del Norte Unit - Bridgeville Station</v>
      </c>
      <c r="B16" s="94" t="s">
        <v>84</v>
      </c>
      <c r="C16" s="51">
        <f>IF([[Future Funding Probability ]]="Low",1,IF([[Future Funding Probability ]]="Medium",2,IF([[Future Funding Probability ]]="high",3,IF([[Future Funding Probability ]]="",0))))</f>
        <v>1</v>
      </c>
    </row>
    <row r="17" spans="1:3" ht="45">
      <c r="A17" s="51" t="str">
        <f>asset_id[Asset Name]</f>
        <v>CAL FIRE Humboldt Del Norte Unit - Mattole Station</v>
      </c>
      <c r="B17" s="94" t="s">
        <v>84</v>
      </c>
      <c r="C17" s="51">
        <f>IF([[Future Funding Probability ]]="Low",1,IF([[Future Funding Probability ]]="Medium",2,IF([[Future Funding Probability ]]="high",3,IF([[Future Funding Probability ]]="",0))))</f>
        <v>1</v>
      </c>
    </row>
    <row r="18" spans="1:3" ht="45">
      <c r="A18" s="51" t="str">
        <f>asset_id[Asset Name]</f>
        <v>CAL FIRE Humboldt Del Norte Unit - Garberville Station</v>
      </c>
      <c r="B18" s="94" t="s">
        <v>84</v>
      </c>
      <c r="C18" s="51">
        <f>IF([[Future Funding Probability ]]="Low",1,IF([[Future Funding Probability ]]="Medium",2,IF([[Future Funding Probability ]]="high",3,IF([[Future Funding Probability ]]="",0))))</f>
        <v>1</v>
      </c>
    </row>
    <row r="19" spans="1:3" ht="45">
      <c r="A19" s="51" t="str">
        <f>asset_id[Asset Name]</f>
        <v>CAL FIRE Humboldt Del Norte Unit - Alderpoint Station</v>
      </c>
      <c r="B19" s="94" t="s">
        <v>84</v>
      </c>
      <c r="C19" s="51">
        <f>IF([[Future Funding Probability ]]="Low",1,IF([[Future Funding Probability ]]="Medium",2,IF([[Future Funding Probability ]]="high",3,IF([[Future Funding Probability ]]="",0))))</f>
        <v>1</v>
      </c>
    </row>
    <row r="20" spans="1:3" ht="45">
      <c r="A20" s="51" t="str">
        <f>asset_id[Asset Name]</f>
        <v xml:space="preserve">Bureau of Land Management Arcata Field Office </v>
      </c>
      <c r="B20" s="94" t="s">
        <v>84</v>
      </c>
      <c r="C20" s="51">
        <f>IF([[Future Funding Probability ]]="Low",1,IF([[Future Funding Probability ]]="Medium",2,IF([[Future Funding Probability ]]="high",3,IF([[Future Funding Probability ]]="",0))))</f>
        <v>1</v>
      </c>
    </row>
    <row r="21" spans="1:3" ht="30">
      <c r="A21" s="51" t="str">
        <f>asset_id[Asset Name]</f>
        <v xml:space="preserve">Arcata Fire Protection District </v>
      </c>
      <c r="B21" s="94" t="s">
        <v>84</v>
      </c>
      <c r="C21" s="51">
        <f>IF([[Future Funding Probability ]]="Low",1,IF([[Future Funding Probability ]]="Medium",2,IF([[Future Funding Probability ]]="high",3,IF([[Future Funding Probability ]]="",0))))</f>
        <v>1</v>
      </c>
    </row>
    <row r="22" spans="1:3" ht="30">
      <c r="A22" s="51" t="str">
        <f>asset_id[Asset Name]</f>
        <v xml:space="preserve">Blue Lake Volunteer Fire Department </v>
      </c>
      <c r="B22" s="94" t="s">
        <v>84</v>
      </c>
      <c r="C22" s="51">
        <f>IF([[Future Funding Probability ]]="Low",1,IF([[Future Funding Probability ]]="Medium",2,IF([[Future Funding Probability ]]="high",3,IF([[Future Funding Probability ]]="",0))))</f>
        <v>1</v>
      </c>
    </row>
    <row r="23" spans="1:3" ht="45">
      <c r="A23" s="51" t="str">
        <f>asset_id[Asset Name]</f>
        <v xml:space="preserve">Six Rivers National Fire and Aviation - Headquarters </v>
      </c>
      <c r="B23" s="94" t="s">
        <v>84</v>
      </c>
      <c r="C23" s="51">
        <f>IF([[Future Funding Probability ]]="Low",1,IF([[Future Funding Probability ]]="Medium",2,IF([[Future Funding Probability ]]="high",3,IF([[Future Funding Probability ]]="",0))))</f>
        <v>1</v>
      </c>
    </row>
    <row r="24" spans="1:3" ht="60">
      <c r="A24" s="51" t="str">
        <f>asset_id[Asset Name]</f>
        <v>Six Rivers National Fire and Aviation - Lower Trinity Ranger District</v>
      </c>
      <c r="B24" s="94" t="s">
        <v>84</v>
      </c>
      <c r="C24" s="51">
        <f>IF([[Future Funding Probability ]]="Low",1,IF([[Future Funding Probability ]]="Medium",2,IF([[Future Funding Probability ]]="high",3,IF([[Future Funding Probability ]]="",0))))</f>
        <v>1</v>
      </c>
    </row>
    <row r="25" spans="1:3" ht="60">
      <c r="A25" s="51" t="str">
        <f>asset_id[Asset Name]</f>
        <v>Six Rivers National Fire and Aviation - Mad River Ranger District</v>
      </c>
      <c r="B25" s="94" t="s">
        <v>84</v>
      </c>
      <c r="C25" s="51">
        <f>IF([[Future Funding Probability ]]="Low",1,IF([[Future Funding Probability ]]="Medium",2,IF([[Future Funding Probability ]]="high",3,IF([[Future Funding Probability ]]="",0))))</f>
        <v>1</v>
      </c>
    </row>
    <row r="26" spans="1:3" ht="60">
      <c r="A26" s="51" t="str">
        <f>asset_id[Asset Name]</f>
        <v>Six Rivers National Fire and Aviation - Orleans Ranger District</v>
      </c>
      <c r="B26" s="94" t="s">
        <v>84</v>
      </c>
      <c r="C26" s="51">
        <f>IF([[Future Funding Probability ]]="Low",1,IF([[Future Funding Probability ]]="Medium",2,IF([[Future Funding Probability ]]="high",3,IF([[Future Funding Probability ]]="",0))))</f>
        <v>1</v>
      </c>
    </row>
    <row r="27" spans="1:3" ht="30">
      <c r="A27" s="51" t="str">
        <f>asset_id[Asset Name]</f>
        <v>Humboldy Bay Fire Station 1</v>
      </c>
      <c r="B27" s="94" t="s">
        <v>227</v>
      </c>
      <c r="C27" s="51">
        <f>IF([[Future Funding Probability ]]="Low",1,IF([[Future Funding Probability ]]="Medium",2,IF([[Future Funding Probability ]]="high",3,IF([[Future Funding Probability ]]="",0))))</f>
        <v>2</v>
      </c>
    </row>
    <row r="28" spans="1:3" ht="30">
      <c r="A28" s="51" t="str">
        <f>asset_id[Asset Name]</f>
        <v>Humboldy Bay Fire Station 2</v>
      </c>
      <c r="B28" s="94" t="s">
        <v>84</v>
      </c>
      <c r="C28" s="51">
        <f>IF([[Future Funding Probability ]]="Low",1,IF([[Future Funding Probability ]]="Medium",2,IF([[Future Funding Probability ]]="high",3,IF([[Future Funding Probability ]]="",0))))</f>
        <v>1</v>
      </c>
    </row>
    <row r="29" spans="1:3" ht="30">
      <c r="A29" s="51" t="str">
        <f>asset_id[Asset Name]</f>
        <v>Humboldy Bay Fire Station 3</v>
      </c>
      <c r="B29" s="94" t="s">
        <v>84</v>
      </c>
      <c r="C29" s="51">
        <f>IF([[Future Funding Probability ]]="Low",1,IF([[Future Funding Probability ]]="Medium",2,IF([[Future Funding Probability ]]="high",3,IF([[Future Funding Probability ]]="",0))))</f>
        <v>1</v>
      </c>
    </row>
    <row r="30" spans="1:3" ht="30">
      <c r="A30" s="51" t="str">
        <f>asset_id[Asset Name]</f>
        <v>Humboldy Bay Fire Station 4</v>
      </c>
      <c r="B30" s="94" t="s">
        <v>84</v>
      </c>
      <c r="C30" s="51">
        <f>IF([[Future Funding Probability ]]="Low",1,IF([[Future Funding Probability ]]="Medium",2,IF([[Future Funding Probability ]]="high",3,IF([[Future Funding Probability ]]="",0))))</f>
        <v>1</v>
      </c>
    </row>
    <row r="31" spans="1:3" ht="30">
      <c r="A31" s="51" t="str">
        <f>asset_id[Asset Name]</f>
        <v>Humboldy Bay Fire Station 5</v>
      </c>
      <c r="B31" s="94" t="s">
        <v>84</v>
      </c>
      <c r="C31" s="51">
        <f>IF([[Future Funding Probability ]]="Low",1,IF([[Future Funding Probability ]]="Medium",2,IF([[Future Funding Probability ]]="high",3,IF([[Future Funding Probability ]]="",0))))</f>
        <v>1</v>
      </c>
    </row>
    <row r="32" spans="1:3" ht="60">
      <c r="A32" s="51" t="str">
        <f>asset_id[Asset Name]</f>
        <v>Humboldt 1 Fire Protection District - Station 11 (Headquarters)</v>
      </c>
      <c r="B32" s="94" t="s">
        <v>84</v>
      </c>
      <c r="C32" s="51">
        <f>IF([[Future Funding Probability ]]="Low",1,IF([[Future Funding Probability ]]="Medium",2,IF([[Future Funding Probability ]]="high",3,IF([[Future Funding Probability ]]="",0))))</f>
        <v>1</v>
      </c>
    </row>
    <row r="33" spans="1:3" ht="45">
      <c r="A33" s="51" t="str">
        <f>asset_id[Asset Name]</f>
        <v xml:space="preserve">Humboldt 1 Fire Protection District - Station 12 (Bayview) </v>
      </c>
      <c r="B33" s="94" t="s">
        <v>84</v>
      </c>
      <c r="C33" s="51">
        <f>IF([[Future Funding Probability ]]="Low",1,IF([[Future Funding Probability ]]="Medium",2,IF([[Future Funding Probability ]]="high",3,IF([[Future Funding Probability ]]="",0))))</f>
        <v>1</v>
      </c>
    </row>
    <row r="34" spans="1:3" ht="30">
      <c r="A34" s="51" t="str">
        <f>asset_id[Asset Name]</f>
        <v xml:space="preserve">Ferndale Volunteer Fire Department  </v>
      </c>
      <c r="B34" s="94" t="s">
        <v>84</v>
      </c>
      <c r="C34" s="51">
        <f>IF([[Future Funding Probability ]]="Low",1,IF([[Future Funding Probability ]]="Medium",2,IF([[Future Funding Probability ]]="high",3,IF([[Future Funding Probability ]]="",0))))</f>
        <v>1</v>
      </c>
    </row>
    <row r="35" spans="1:3" ht="45">
      <c r="A35" s="52" t="str">
        <f>asset_id[Asset Name]</f>
        <v xml:space="preserve">Fieldbrook Volunteer Fire Department </v>
      </c>
      <c r="B35" s="94" t="s">
        <v>84</v>
      </c>
      <c r="C35" s="51">
        <f>IF([[Future Funding Probability ]]="Low",1,IF([[Future Funding Probability ]]="Medium",2,IF([[Future Funding Probability ]]="high",3,IF([[Future Funding Probability ]]="",0))))</f>
        <v>1</v>
      </c>
    </row>
    <row r="36" spans="1:3" ht="30">
      <c r="A36" s="52" t="str">
        <f>asset_id[Asset Name]</f>
        <v xml:space="preserve">Fortuna Volunteer Fire Department </v>
      </c>
      <c r="B36" s="94" t="s">
        <v>84</v>
      </c>
      <c r="C36" s="51">
        <f>IF([[Future Funding Probability ]]="Low",1,IF([[Future Funding Probability ]]="Medium",2,IF([[Future Funding Probability ]]="high",3,IF([[Future Funding Probability ]]="",0))))</f>
        <v>1</v>
      </c>
    </row>
    <row r="37" spans="1:3" ht="30">
      <c r="A37" s="52" t="str">
        <f>asset_id[Asset Name]</f>
        <v xml:space="preserve">Garberville Fire Protection District </v>
      </c>
      <c r="B37" s="94" t="s">
        <v>84</v>
      </c>
      <c r="C37" s="51">
        <f>IF([[Future Funding Probability ]]="Low",1,IF([[Future Funding Probability ]]="Medium",2,IF([[Future Funding Probability ]]="high",3,IF([[Future Funding Probability ]]="",0))))</f>
        <v>1</v>
      </c>
    </row>
    <row r="38" spans="1:3" ht="45">
      <c r="A38" s="52" t="str">
        <f>asset_id[Asset Name]</f>
        <v xml:space="preserve">Palo Verde Volunteer Fire Department </v>
      </c>
      <c r="B38" s="94" t="s">
        <v>84</v>
      </c>
      <c r="C38" s="51">
        <f>IF([[Future Funding Probability ]]="Low",1,IF([[Future Funding Probability ]]="Medium",2,IF([[Future Funding Probability ]]="high",3,IF([[Future Funding Probability ]]="",0))))</f>
        <v>1</v>
      </c>
    </row>
    <row r="39" spans="1:3" ht="45">
      <c r="A39" s="52" t="str">
        <f>asset_id[Asset Name]</f>
        <v xml:space="preserve">Honeydew Volunteer Fire Company </v>
      </c>
      <c r="B39" s="94" t="s">
        <v>84</v>
      </c>
      <c r="C39" s="51">
        <f>IF([[Future Funding Probability ]]="Low",1,IF([[Future Funding Probability ]]="Medium",2,IF([[Future Funding Probability ]]="high",3,IF([[Future Funding Probability ]]="",0))))</f>
        <v>1</v>
      </c>
    </row>
    <row r="40" spans="1:3" ht="30">
      <c r="A40" s="52" t="str">
        <f>asset_id[Asset Name]</f>
        <v xml:space="preserve">Hoopa Volunteer Fire Department </v>
      </c>
      <c r="B40" s="94" t="s">
        <v>84</v>
      </c>
      <c r="C40" s="51">
        <f>IF([[Future Funding Probability ]]="Low",1,IF([[Future Funding Probability ]]="Medium",2,IF([[Future Funding Probability ]]="high",3,IF([[Future Funding Probability ]]="",0))))</f>
        <v>1</v>
      </c>
    </row>
    <row r="41" spans="1:3" ht="30">
      <c r="A41" s="52" t="str">
        <f>asset_id[Asset Name]</f>
        <v xml:space="preserve">Hoopa Fire Department </v>
      </c>
      <c r="B41" s="94" t="s">
        <v>84</v>
      </c>
      <c r="C41" s="51">
        <f>IF([[Future Funding Probability ]]="Low",1,IF([[Future Funding Probability ]]="Medium",2,IF([[Future Funding Probability ]]="high",3,IF([[Future Funding Probability ]]="",0))))</f>
        <v>1</v>
      </c>
    </row>
    <row r="42" spans="1:3" ht="30">
      <c r="A42" s="52" t="str">
        <f>asset_id[Asset Name]</f>
        <v xml:space="preserve">Kneeland Volunteer Fire Department </v>
      </c>
      <c r="B42" s="94" t="s">
        <v>84</v>
      </c>
      <c r="C42" s="51">
        <f>IF([[Future Funding Probability ]]="Low",1,IF([[Future Funding Probability ]]="Medium",2,IF([[Future Funding Probability ]]="high",3,IF([[Future Funding Probability ]]="",0))))</f>
        <v>1</v>
      </c>
    </row>
    <row r="43" spans="1:3" ht="30">
      <c r="A43" s="52" t="str">
        <f>asset_id[Asset Name]</f>
        <v xml:space="preserve">Miranda Volunteer Fire Department </v>
      </c>
      <c r="B43" s="94" t="s">
        <v>84</v>
      </c>
      <c r="C43" s="51">
        <f>IF([[Future Funding Probability ]]="Low",1,IF([[Future Funding Probability ]]="Medium",2,IF([[Future Funding Probability ]]="high",3,IF([[Future Funding Probability ]]="",0))))</f>
        <v>1</v>
      </c>
    </row>
    <row r="44" spans="1:3" ht="30">
      <c r="A44" s="52" t="str">
        <f>asset_id[Asset Name]</f>
        <v>Fruitland Volunteer Fire Company</v>
      </c>
      <c r="B44" s="94" t="s">
        <v>84</v>
      </c>
      <c r="C44" s="51">
        <f>IF([[Future Funding Probability ]]="Low",1,IF([[Future Funding Probability ]]="Medium",2,IF([[Future Funding Probability ]]="high",3,IF([[Future Funding Probability ]]="",0))))</f>
        <v>1</v>
      </c>
    </row>
    <row r="45" spans="1:3" ht="30">
      <c r="A45" s="52" t="str">
        <f>asset_id[Asset Name]</f>
        <v xml:space="preserve">Orick Volunteer Fire Department </v>
      </c>
      <c r="B45" s="94" t="s">
        <v>84</v>
      </c>
      <c r="C45" s="51">
        <f>IF([[Future Funding Probability ]]="Low",1,IF([[Future Funding Probability ]]="Medium",2,IF([[Future Funding Probability ]]="high",3,IF([[Future Funding Probability ]]="",0))))</f>
        <v>1</v>
      </c>
    </row>
    <row r="46" spans="1:3" ht="30">
      <c r="A46" s="52" t="str">
        <f>asset_id[Asset Name]</f>
        <v xml:space="preserve">Orleans Volunteer Fire Department </v>
      </c>
      <c r="B46" s="94" t="s">
        <v>84</v>
      </c>
      <c r="C46" s="51">
        <f>IF([[Future Funding Probability ]]="Low",1,IF([[Future Funding Probability ]]="Medium",2,IF([[Future Funding Probability ]]="high",3,IF([[Future Funding Probability ]]="",0))))</f>
        <v>1</v>
      </c>
    </row>
    <row r="47" spans="1:3" ht="30">
      <c r="A47" s="52" t="str">
        <f>asset_id[Asset Name]</f>
        <v xml:space="preserve">Petrolia Volunteer Fire Department </v>
      </c>
      <c r="B47" s="94" t="s">
        <v>84</v>
      </c>
      <c r="C47" s="51">
        <f>IF([[Future Funding Probability ]]="Low",1,IF([[Future Funding Probability ]]="Medium",2,IF([[Future Funding Probability ]]="high",3,IF([[Future Funding Probability ]]="",0))))</f>
        <v>1</v>
      </c>
    </row>
    <row r="48" spans="1:3" ht="45">
      <c r="A48" s="52" t="str">
        <f>asset_id[Asset Name]</f>
        <v xml:space="preserve">Phillipsville Volunteer Fire Department </v>
      </c>
      <c r="B48" s="94" t="s">
        <v>84</v>
      </c>
      <c r="C48" s="51">
        <f>IF([[Future Funding Probability ]]="Low",1,IF([[Future Funding Probability ]]="Medium",2,IF([[Future Funding Probability ]]="high",3,IF([[Future Funding Probability ]]="",0))))</f>
        <v>1</v>
      </c>
    </row>
    <row r="49" spans="1:3" ht="30">
      <c r="A49" s="52" t="str">
        <f>asset_id[Asset Name]</f>
        <v xml:space="preserve">Redcrest Volunteer Fire Department </v>
      </c>
      <c r="B49" s="94" t="s">
        <v>84</v>
      </c>
      <c r="C49" s="51">
        <f>IF([[Future Funding Probability ]]="Low",1,IF([[Future Funding Probability ]]="Medium",2,IF([[Future Funding Probability ]]="high",3,IF([[Future Funding Probability ]]="",0))))</f>
        <v>1</v>
      </c>
    </row>
    <row r="50" spans="1:3" ht="45">
      <c r="A50" s="52" t="str">
        <f>asset_id[Asset Name]</f>
        <v xml:space="preserve">Beginnings Volunteer Fire Department </v>
      </c>
      <c r="B50" s="94" t="s">
        <v>84</v>
      </c>
      <c r="C50" s="51">
        <f>IF([[Future Funding Probability ]]="Low",1,IF([[Future Funding Probability ]]="Medium",2,IF([[Future Funding Probability ]]="high",3,IF([[Future Funding Probability ]]="",0))))</f>
        <v>1</v>
      </c>
    </row>
    <row r="51" spans="1:3" ht="45">
      <c r="A51" s="52" t="str">
        <f>asset_id[Asset Name]</f>
        <v>Rio Dell Fire Department Main Station</v>
      </c>
      <c r="B51" s="94" t="s">
        <v>84</v>
      </c>
      <c r="C51" s="51">
        <f>IF([[Future Funding Probability ]]="Low",1,IF([[Future Funding Probability ]]="Medium",2,IF([[Future Funding Probability ]]="high",3,IF([[Future Funding Probability ]]="",0))))</f>
        <v>1</v>
      </c>
    </row>
    <row r="52" spans="1:3" ht="30">
      <c r="A52" s="52" t="str">
        <f>asset_id[Asset Name]</f>
        <v xml:space="preserve">Samoa Peninsula Fire District </v>
      </c>
      <c r="B52" s="94" t="s">
        <v>84</v>
      </c>
      <c r="C52" s="51">
        <f>IF([[Future Funding Probability ]]="Low",1,IF([[Future Funding Probability ]]="Medium",2,IF([[Future Funding Probability ]]="high",3,IF([[Future Funding Probability ]]="",0))))</f>
        <v>1</v>
      </c>
    </row>
    <row r="53" spans="1:3" ht="30">
      <c r="A53" s="52" t="str">
        <f>asset_id[Asset Name]</f>
        <v xml:space="preserve">Wieott Volunteer Fire Department </v>
      </c>
      <c r="B53" s="94" t="s">
        <v>84</v>
      </c>
      <c r="C53" s="51">
        <f>IF([[Future Funding Probability ]]="Low",1,IF([[Future Funding Probability ]]="Medium",2,IF([[Future Funding Probability ]]="high",3,IF([[Future Funding Probability ]]="",0))))</f>
        <v>1</v>
      </c>
    </row>
    <row r="54" spans="1:3" ht="45">
      <c r="A54" s="52" t="str">
        <f>asset_id[Asset Name]</f>
        <v xml:space="preserve">Shelter Cove Volunteer Fire Department </v>
      </c>
      <c r="B54" s="94" t="s">
        <v>84</v>
      </c>
      <c r="C54" s="51">
        <f>IF([[Future Funding Probability ]]="Low",1,IF([[Future Funding Probability ]]="Medium",2,IF([[Future Funding Probability ]]="high",3,IF([[Future Funding Probability ]]="",0))))</f>
        <v>1</v>
      </c>
    </row>
    <row r="55" spans="1:3" ht="30">
      <c r="A55" s="52" t="str">
        <f>asset_id[Asset Name]</f>
        <v xml:space="preserve">Whitethorn Fire Protection District </v>
      </c>
      <c r="B55" s="94" t="s">
        <v>84</v>
      </c>
      <c r="C55" s="51">
        <f>IF([[Future Funding Probability ]]="Low",1,IF([[Future Funding Probability ]]="Medium",2,IF([[Future Funding Probability ]]="high",3,IF([[Future Funding Probability ]]="",0))))</f>
        <v>1</v>
      </c>
    </row>
    <row r="56" spans="1:3" ht="45">
      <c r="A56" s="52" t="str">
        <f>asset_id[Asset Name]</f>
        <v>Willow Creek Volunteer Fire Department</v>
      </c>
      <c r="B56" s="94" t="s">
        <v>84</v>
      </c>
      <c r="C56" s="51">
        <f>IF([[Future Funding Probability ]]="Low",1,IF([[Future Funding Probability ]]="Medium",2,IF([[Future Funding Probability ]]="high",3,IF([[Future Funding Probability ]]="",0))))</f>
        <v>1</v>
      </c>
    </row>
    <row r="57" spans="1:3" ht="45">
      <c r="A57" s="52" t="str">
        <f>asset_id[Asset Name]</f>
        <v>Humboldt County Sheriff's Office - Garberville Station</v>
      </c>
      <c r="B57" s="94" t="s">
        <v>84</v>
      </c>
      <c r="C57" s="51">
        <f>IF([[Future Funding Probability ]]="Low",1,IF([[Future Funding Probability ]]="Medium",2,IF([[Future Funding Probability ]]="high",3,IF([[Future Funding Probability ]]="",0))))</f>
        <v>1</v>
      </c>
    </row>
    <row r="58" spans="1:3" ht="45">
      <c r="A58" s="52" t="str">
        <f>asset_id[Asset Name]</f>
        <v>Humboldt County Sheriff's Office - Main Eureka Station</v>
      </c>
      <c r="B58" s="94" t="s">
        <v>227</v>
      </c>
      <c r="C58" s="51">
        <f>IF([[Future Funding Probability ]]="Low",1,IF([[Future Funding Probability ]]="Medium",2,IF([[Future Funding Probability ]]="high",3,IF([[Future Funding Probability ]]="",0))))</f>
        <v>2</v>
      </c>
    </row>
    <row r="59" spans="1:3" ht="60">
      <c r="A59" s="52" t="str">
        <f>asset_id[Asset Name]</f>
        <v>Humboldt County Sheriff's Office - McKinleyville Station</v>
      </c>
      <c r="B59" s="94" t="s">
        <v>84</v>
      </c>
      <c r="C59" s="51">
        <f>IF([[Future Funding Probability ]]="Low",1,IF([[Future Funding Probability ]]="Medium",2,IF([[Future Funding Probability ]]="high",3,IF([[Future Funding Probability ]]="",0))))</f>
        <v>1</v>
      </c>
    </row>
    <row r="60" spans="1:3" ht="30">
      <c r="A60" s="52" t="str">
        <f>asset_id[Asset Name]</f>
        <v xml:space="preserve">Arcata Police Department </v>
      </c>
      <c r="B60" s="94" t="s">
        <v>84</v>
      </c>
      <c r="C60" s="51">
        <f>IF([[Future Funding Probability ]]="Low",1,IF([[Future Funding Probability ]]="Medium",2,IF([[Future Funding Probability ]]="high",3,IF([[Future Funding Probability ]]="",0))))</f>
        <v>1</v>
      </c>
    </row>
    <row r="61" spans="1:3" ht="30">
      <c r="A61" s="52" t="str">
        <f>asset_id[Asset Name]</f>
        <v xml:space="preserve">Blue Lake Police Department </v>
      </c>
      <c r="B61" s="94" t="s">
        <v>84</v>
      </c>
      <c r="C61" s="51">
        <f>IF([[Future Funding Probability ]]="Low",1,IF([[Future Funding Probability ]]="Medium",2,IF([[Future Funding Probability ]]="high",3,IF([[Future Funding Probability ]]="",0))))</f>
        <v>1</v>
      </c>
    </row>
    <row r="62" spans="1:3" ht="30">
      <c r="A62" s="52" t="str">
        <f>asset_id[Asset Name]</f>
        <v>Eureka Police Department</v>
      </c>
      <c r="B62" s="94" t="s">
        <v>84</v>
      </c>
      <c r="C62" s="51">
        <f>IF([[Future Funding Probability ]]="Low",1,IF([[Future Funding Probability ]]="Medium",2,IF([[Future Funding Probability ]]="high",3,IF([[Future Funding Probability ]]="",0))))</f>
        <v>1</v>
      </c>
    </row>
    <row r="63" spans="1:3" ht="30">
      <c r="A63" s="52" t="str">
        <f>asset_id[Asset Name]</f>
        <v>Ferndale Police Department</v>
      </c>
      <c r="B63" s="94" t="s">
        <v>84</v>
      </c>
      <c r="C63" s="51">
        <f>IF([[Future Funding Probability ]]="Low",1,IF([[Future Funding Probability ]]="Medium",2,IF([[Future Funding Probability ]]="high",3,IF([[Future Funding Probability ]]="",0))))</f>
        <v>1</v>
      </c>
    </row>
    <row r="64" spans="1:3" ht="30">
      <c r="A64" s="52" t="str">
        <f>asset_id[Asset Name]</f>
        <v>Fortuna Police Department</v>
      </c>
      <c r="B64" s="94" t="s">
        <v>84</v>
      </c>
      <c r="C64" s="51">
        <f>IF([[Future Funding Probability ]]="Low",1,IF([[Future Funding Probability ]]="Medium",2,IF([[Future Funding Probability ]]="high",3,IF([[Future Funding Probability ]]="",0))))</f>
        <v>1</v>
      </c>
    </row>
    <row r="65" spans="1:3" ht="30">
      <c r="A65" s="52" t="str">
        <f>asset_id[Asset Name]</f>
        <v>Trinidad Police Department</v>
      </c>
      <c r="B65" s="94" t="s">
        <v>84</v>
      </c>
      <c r="C65" s="51">
        <f>IF([[Future Funding Probability ]]="Low",1,IF([[Future Funding Probability ]]="Medium",2,IF([[Future Funding Probability ]]="high",3,IF([[Future Funding Probability ]]="",0))))</f>
        <v>1</v>
      </c>
    </row>
    <row r="66" spans="1:3">
      <c r="A66" s="52" t="str">
        <f>asset_id[Asset Name]</f>
        <v>Hoopa Tribal Police</v>
      </c>
      <c r="B66" s="94" t="s">
        <v>84</v>
      </c>
      <c r="C66" s="51">
        <f>IF([[Future Funding Probability ]]="Low",1,IF([[Future Funding Probability ]]="Medium",2,IF([[Future Funding Probability ]]="high",3,IF([[Future Funding Probability ]]="",0))))</f>
        <v>1</v>
      </c>
    </row>
    <row r="67" spans="1:3" ht="30">
      <c r="A67" s="52" t="str">
        <f>asset_id[Asset Name]</f>
        <v xml:space="preserve">Mad River Community Hospital </v>
      </c>
      <c r="B67" s="94" t="s">
        <v>84</v>
      </c>
      <c r="C67" s="51">
        <f>IF([[Future Funding Probability ]]="Low",1,IF([[Future Funding Probability ]]="Medium",2,IF([[Future Funding Probability ]]="high",3,IF([[Future Funding Probability ]]="",0))))</f>
        <v>1</v>
      </c>
    </row>
    <row r="68" spans="1:3">
      <c r="A68" s="52" t="str">
        <f>asset_id[Asset Name]</f>
        <v xml:space="preserve">St. Joseph Hospital </v>
      </c>
      <c r="B68" s="94" t="s">
        <v>84</v>
      </c>
      <c r="C68" s="51">
        <f>IF([[Future Funding Probability ]]="Low",1,IF([[Future Funding Probability ]]="Medium",2,IF([[Future Funding Probability ]]="high",3,IF([[Future Funding Probability ]]="",0))))</f>
        <v>1</v>
      </c>
    </row>
    <row r="69" spans="1:3" ht="30">
      <c r="A69" s="52" t="str">
        <f>asset_id[Asset Name]</f>
        <v xml:space="preserve">Jerold Phelps Community Hospital </v>
      </c>
      <c r="B69" s="94" t="s">
        <v>84</v>
      </c>
      <c r="C69" s="51">
        <f>IF([[Future Funding Probability ]]="Low",1,IF([[Future Funding Probability ]]="Medium",2,IF([[Future Funding Probability ]]="high",3,IF([[Future Funding Probability ]]="",0))))</f>
        <v>1</v>
      </c>
    </row>
    <row r="70" spans="1:3" ht="30">
      <c r="A70" s="52" t="str">
        <f>asset_id[Asset Name]</f>
        <v>Redwood Memorial Hospital</v>
      </c>
      <c r="B70" s="94" t="s">
        <v>84</v>
      </c>
      <c r="C70" s="51">
        <f>IF([[Future Funding Probability ]]="Low",1,IF([[Future Funding Probability ]]="Medium",2,IF([[Future Funding Probability ]]="high",3,IF([[Future Funding Probability ]]="",0))))</f>
        <v>1</v>
      </c>
    </row>
  </sheetData>
  <sheetProtection sheet="1" objects="1" scenarios="1"/>
  <protectedRanges>
    <protectedRange sqref="B13:B70" name="Range1"/>
  </protectedRanges>
  <dataValidations count="1">
    <dataValidation type="list" showInputMessage="1" showErrorMessage="1" sqref="B13:B70">
      <formula1>rank_level</formula1>
    </dataValidation>
  </dataValidations>
  <pageMargins left="0.25" right="0.25" top="0.75" bottom="0.75" header="0.3" footer="0.3"/>
  <pageSetup orientation="landscape" r:id="rId1"/>
  <headerFooter>
    <oddHeader xml:space="preserve">&amp;C&amp;"-,Bold"&amp;14Funding
</oddHead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sheetPr>
    <tabColor theme="5" tint="-0.249977111117893"/>
  </sheetPr>
  <dimension ref="A12:I76"/>
  <sheetViews>
    <sheetView zoomScaleNormal="100" workbookViewId="0"/>
  </sheetViews>
  <sheetFormatPr defaultRowHeight="15"/>
  <cols>
    <col min="1" max="1" width="21.28515625" style="40" customWidth="1"/>
    <col min="2" max="2" width="12.5703125" style="96" customWidth="1"/>
    <col min="3" max="3" width="11.140625" style="96" customWidth="1"/>
    <col min="4" max="4" width="11.5703125" style="96" customWidth="1"/>
    <col min="5" max="5" width="11.28515625" style="96" customWidth="1"/>
    <col min="6" max="6" width="8.5703125" style="96" customWidth="1"/>
    <col min="9" max="9" width="9.140625" hidden="1" customWidth="1"/>
  </cols>
  <sheetData>
    <row r="12" spans="1:9">
      <c r="A12" s="40" t="s">
        <v>46</v>
      </c>
      <c r="B12" s="96" t="s">
        <v>256</v>
      </c>
      <c r="C12" s="96" t="s">
        <v>257</v>
      </c>
      <c r="D12" s="96" t="s">
        <v>258</v>
      </c>
      <c r="E12" s="96" t="s">
        <v>259</v>
      </c>
      <c r="F12" s="96" t="s">
        <v>260</v>
      </c>
      <c r="G12" t="s">
        <v>261</v>
      </c>
      <c r="I12">
        <v>0</v>
      </c>
    </row>
    <row r="13" spans="1:9" ht="45">
      <c r="A13" s="89" t="str">
        <f>asset_id[[#This Row],[Asset Name]]</f>
        <v>CAL FIRE Humboldt Del Norte Unit - Fortuna Station</v>
      </c>
      <c r="B13" s="95">
        <v>1</v>
      </c>
      <c r="C13" s="95">
        <v>3</v>
      </c>
      <c r="D13" s="95">
        <v>3</v>
      </c>
      <c r="E13" s="95">
        <v>1</v>
      </c>
      <c r="F13" s="95">
        <v>3</v>
      </c>
      <c r="G13" s="90">
        <f>SUM(Site_Hazards[[#This Row],[Earthquake]:[Fire]])</f>
        <v>11</v>
      </c>
      <c r="I13">
        <v>1</v>
      </c>
    </row>
    <row r="14" spans="1:9" ht="45">
      <c r="A14" s="89" t="str">
        <f>asset_id[[#This Row],[Asset Name]]</f>
        <v>CAL FIRE Humboldt Del Norte Unit - Thorn Station</v>
      </c>
      <c r="B14" s="95">
        <v>1</v>
      </c>
      <c r="C14" s="95">
        <v>3</v>
      </c>
      <c r="D14" s="95">
        <v>3</v>
      </c>
      <c r="E14" s="95">
        <v>2</v>
      </c>
      <c r="F14" s="95">
        <v>2</v>
      </c>
      <c r="G14" s="90">
        <f>SUM(Site_Hazards[[#This Row],[Earthquake]:[Fire]])</f>
        <v>11</v>
      </c>
      <c r="I14">
        <v>2</v>
      </c>
    </row>
    <row r="15" spans="1:9" ht="45">
      <c r="A15" s="89" t="str">
        <f>asset_id[[#This Row],[Asset Name]]</f>
        <v>CAL FIRE Humboldt Del Norte Unit - Trinidad Station</v>
      </c>
      <c r="B15" s="95">
        <v>1</v>
      </c>
      <c r="C15" s="95">
        <v>3</v>
      </c>
      <c r="D15" s="95">
        <v>3</v>
      </c>
      <c r="E15" s="95">
        <v>3</v>
      </c>
      <c r="F15" s="95">
        <v>3</v>
      </c>
      <c r="G15" s="90">
        <f>SUM(Site_Hazards[[#This Row],[Earthquake]:[Fire]])</f>
        <v>13</v>
      </c>
      <c r="I15">
        <v>3</v>
      </c>
    </row>
    <row r="16" spans="1:9" ht="45">
      <c r="A16" s="89" t="str">
        <f>asset_id[[#This Row],[Asset Name]]</f>
        <v>CAL FIRE Humboldt Del Norte Unit - Bridgeville Station</v>
      </c>
      <c r="B16" s="95">
        <v>1</v>
      </c>
      <c r="C16" s="95">
        <v>3</v>
      </c>
      <c r="D16" s="95">
        <v>2</v>
      </c>
      <c r="E16" s="95">
        <v>3</v>
      </c>
      <c r="F16" s="95">
        <v>1</v>
      </c>
      <c r="G16" s="90">
        <f>SUM(Site_Hazards[[#This Row],[Earthquake]:[Fire]])</f>
        <v>10</v>
      </c>
    </row>
    <row r="17" spans="1:7" ht="45">
      <c r="A17" s="89" t="str">
        <f>asset_id[[#This Row],[Asset Name]]</f>
        <v>CAL FIRE Humboldt Del Norte Unit - Mattole Station</v>
      </c>
      <c r="B17" s="95">
        <v>1</v>
      </c>
      <c r="C17" s="95">
        <v>3</v>
      </c>
      <c r="D17" s="95">
        <v>1</v>
      </c>
      <c r="E17" s="95">
        <v>2</v>
      </c>
      <c r="F17" s="95">
        <v>2</v>
      </c>
      <c r="G17" s="90">
        <f>SUM(Site_Hazards[[#This Row],[Earthquake]:[Fire]])</f>
        <v>9</v>
      </c>
    </row>
    <row r="18" spans="1:7" ht="45">
      <c r="A18" s="89" t="str">
        <f>asset_id[[#This Row],[Asset Name]]</f>
        <v>CAL FIRE Humboldt Del Norte Unit - Garberville Station</v>
      </c>
      <c r="B18" s="95">
        <v>1</v>
      </c>
      <c r="C18" s="95">
        <v>3</v>
      </c>
      <c r="D18" s="95">
        <v>1</v>
      </c>
      <c r="E18" s="95">
        <v>3</v>
      </c>
      <c r="F18" s="95">
        <v>1</v>
      </c>
      <c r="G18" s="90">
        <f>SUM(Site_Hazards[[#This Row],[Earthquake]:[Fire]])</f>
        <v>9</v>
      </c>
    </row>
    <row r="19" spans="1:7" ht="45">
      <c r="A19" s="89" t="str">
        <f>asset_id[[#This Row],[Asset Name]]</f>
        <v>CAL FIRE Humboldt Del Norte Unit - Alderpoint Station</v>
      </c>
      <c r="B19" s="95">
        <v>1</v>
      </c>
      <c r="C19" s="95">
        <v>3</v>
      </c>
      <c r="D19" s="95">
        <v>1</v>
      </c>
      <c r="E19" s="95">
        <v>3</v>
      </c>
      <c r="F19" s="95">
        <v>1</v>
      </c>
      <c r="G19" s="90">
        <f>SUM(Site_Hazards[[#This Row],[Earthquake]:[Fire]])</f>
        <v>9</v>
      </c>
    </row>
    <row r="20" spans="1:7" ht="45">
      <c r="A20" s="89" t="str">
        <f>asset_id[[#This Row],[Asset Name]]</f>
        <v xml:space="preserve">Bureau of Land Management Arcata Field Office </v>
      </c>
      <c r="B20" s="95">
        <v>1</v>
      </c>
      <c r="C20" s="95">
        <v>3</v>
      </c>
      <c r="D20" s="95">
        <v>3</v>
      </c>
      <c r="E20" s="95">
        <v>2</v>
      </c>
      <c r="F20" s="95">
        <v>3</v>
      </c>
      <c r="G20" s="90">
        <f>SUM(Site_Hazards[[#This Row],[Earthquake]:[Fire]])</f>
        <v>12</v>
      </c>
    </row>
    <row r="21" spans="1:7" ht="30">
      <c r="A21" s="89" t="str">
        <f>asset_id[[#This Row],[Asset Name]]</f>
        <v xml:space="preserve">Arcata Fire Protection District </v>
      </c>
      <c r="B21" s="95">
        <v>1</v>
      </c>
      <c r="C21" s="95">
        <v>3</v>
      </c>
      <c r="D21" s="95">
        <v>3</v>
      </c>
      <c r="E21" s="95">
        <v>3</v>
      </c>
      <c r="F21" s="95">
        <v>3</v>
      </c>
      <c r="G21" s="90">
        <f>SUM(Site_Hazards[[#This Row],[Earthquake]:[Fire]])</f>
        <v>13</v>
      </c>
    </row>
    <row r="22" spans="1:7" ht="30">
      <c r="A22" s="89" t="str">
        <f>asset_id[[#This Row],[Asset Name]]</f>
        <v xml:space="preserve">Blue Lake Volunteer Fire Department </v>
      </c>
      <c r="B22" s="95">
        <v>1</v>
      </c>
      <c r="C22" s="95">
        <v>3</v>
      </c>
      <c r="D22" s="95">
        <v>3</v>
      </c>
      <c r="E22" s="95">
        <v>2</v>
      </c>
      <c r="F22" s="95">
        <v>2</v>
      </c>
      <c r="G22" s="90">
        <f>SUM(Site_Hazards[[#This Row],[Earthquake]:[Fire]])</f>
        <v>11</v>
      </c>
    </row>
    <row r="23" spans="1:7" ht="45">
      <c r="A23" s="89" t="str">
        <f>asset_id[[#This Row],[Asset Name]]</f>
        <v xml:space="preserve">Six Rivers National Fire and Aviation - Headquarters </v>
      </c>
      <c r="B23" s="95">
        <v>1</v>
      </c>
      <c r="C23" s="95">
        <v>1</v>
      </c>
      <c r="D23" s="95">
        <v>3</v>
      </c>
      <c r="E23" s="95">
        <v>2</v>
      </c>
      <c r="F23" s="95">
        <v>3</v>
      </c>
      <c r="G23" s="90">
        <f>SUM(Site_Hazards[[#This Row],[Earthquake]:[Fire]])</f>
        <v>10</v>
      </c>
    </row>
    <row r="24" spans="1:7" ht="60">
      <c r="A24" s="89" t="str">
        <f>asset_id[[#This Row],[Asset Name]]</f>
        <v>Six Rivers National Fire and Aviation - Lower Trinity Ranger District</v>
      </c>
      <c r="B24" s="95">
        <v>1</v>
      </c>
      <c r="C24" s="95">
        <v>3</v>
      </c>
      <c r="D24" s="95">
        <v>2</v>
      </c>
      <c r="E24" s="95">
        <v>3</v>
      </c>
      <c r="F24" s="95">
        <v>1</v>
      </c>
      <c r="G24" s="90">
        <f>SUM(Site_Hazards[[#This Row],[Earthquake]:[Fire]])</f>
        <v>10</v>
      </c>
    </row>
    <row r="25" spans="1:7" ht="60">
      <c r="A25" s="89" t="str">
        <f>asset_id[[#This Row],[Asset Name]]</f>
        <v>Six Rivers National Fire and Aviation - Mad River Ranger District</v>
      </c>
      <c r="B25" s="95">
        <v>1</v>
      </c>
      <c r="C25" s="95">
        <v>3</v>
      </c>
      <c r="D25" s="95">
        <v>1</v>
      </c>
      <c r="E25" s="95">
        <v>3</v>
      </c>
      <c r="F25" s="95">
        <v>2</v>
      </c>
      <c r="G25" s="90">
        <f>SUM(Site_Hazards[[#This Row],[Earthquake]:[Fire]])</f>
        <v>10</v>
      </c>
    </row>
    <row r="26" spans="1:7" ht="60">
      <c r="A26" s="89" t="str">
        <f>asset_id[[#This Row],[Asset Name]]</f>
        <v>Six Rivers National Fire and Aviation - Orleans Ranger District</v>
      </c>
      <c r="B26" s="95">
        <v>1</v>
      </c>
      <c r="C26" s="95">
        <v>3</v>
      </c>
      <c r="D26" s="95">
        <v>1</v>
      </c>
      <c r="E26" s="95">
        <v>2</v>
      </c>
      <c r="F26" s="95">
        <v>1</v>
      </c>
      <c r="G26" s="90">
        <f>SUM(Site_Hazards[[#This Row],[Earthquake]:[Fire]])</f>
        <v>8</v>
      </c>
    </row>
    <row r="27" spans="1:7" ht="30">
      <c r="A27" s="89" t="str">
        <f>asset_id[[#This Row],[Asset Name]]</f>
        <v>Humboldy Bay Fire Station 1</v>
      </c>
      <c r="B27" s="95">
        <v>1</v>
      </c>
      <c r="C27" s="95">
        <v>1</v>
      </c>
      <c r="D27" s="95">
        <v>3</v>
      </c>
      <c r="E27" s="95">
        <v>3</v>
      </c>
      <c r="F27" s="95">
        <v>3</v>
      </c>
      <c r="G27" s="90">
        <f>SUM(Site_Hazards[[#This Row],[Earthquake]:[Fire]])</f>
        <v>11</v>
      </c>
    </row>
    <row r="28" spans="1:7" ht="30">
      <c r="A28" s="89" t="str">
        <f>asset_id[[#This Row],[Asset Name]]</f>
        <v>Humboldy Bay Fire Station 2</v>
      </c>
      <c r="B28" s="95">
        <v>1</v>
      </c>
      <c r="C28" s="95">
        <v>2</v>
      </c>
      <c r="D28" s="95">
        <v>3</v>
      </c>
      <c r="E28" s="95">
        <v>2</v>
      </c>
      <c r="F28" s="95">
        <v>3</v>
      </c>
      <c r="G28" s="90">
        <f>SUM(Site_Hazards[[#This Row],[Earthquake]:[Fire]])</f>
        <v>11</v>
      </c>
    </row>
    <row r="29" spans="1:7" ht="30">
      <c r="A29" s="89" t="str">
        <f>asset_id[[#This Row],[Asset Name]]</f>
        <v>Humboldy Bay Fire Station 3</v>
      </c>
      <c r="B29" s="95">
        <v>1</v>
      </c>
      <c r="C29" s="95">
        <v>2</v>
      </c>
      <c r="D29" s="95">
        <v>3</v>
      </c>
      <c r="E29" s="95">
        <v>2</v>
      </c>
      <c r="F29" s="95">
        <v>3</v>
      </c>
      <c r="G29" s="90">
        <f>SUM(Site_Hazards[[#This Row],[Earthquake]:[Fire]])</f>
        <v>11</v>
      </c>
    </row>
    <row r="30" spans="1:7" ht="30">
      <c r="A30" s="89" t="str">
        <f>asset_id[[#This Row],[Asset Name]]</f>
        <v>Humboldy Bay Fire Station 4</v>
      </c>
      <c r="B30" s="95">
        <v>1</v>
      </c>
      <c r="C30" s="95">
        <v>2</v>
      </c>
      <c r="D30" s="95">
        <v>2</v>
      </c>
      <c r="E30" s="95">
        <v>2</v>
      </c>
      <c r="F30" s="95">
        <v>3</v>
      </c>
      <c r="G30" s="90">
        <f>SUM(Site_Hazards[[#This Row],[Earthquake]:[Fire]])</f>
        <v>10</v>
      </c>
    </row>
    <row r="31" spans="1:7" ht="30">
      <c r="A31" s="89" t="str">
        <f>asset_id[[#This Row],[Asset Name]]</f>
        <v>Humboldy Bay Fire Station 5</v>
      </c>
      <c r="B31" s="95">
        <v>1</v>
      </c>
      <c r="C31" s="95">
        <v>2</v>
      </c>
      <c r="D31" s="95">
        <v>2</v>
      </c>
      <c r="E31" s="95">
        <v>2</v>
      </c>
      <c r="F31" s="95">
        <v>2</v>
      </c>
      <c r="G31" s="90">
        <f>SUM(Site_Hazards[[#This Row],[Earthquake]:[Fire]])</f>
        <v>9</v>
      </c>
    </row>
    <row r="32" spans="1:7" ht="60">
      <c r="A32" s="89" t="str">
        <f>asset_id[[#This Row],[Asset Name]]</f>
        <v>Humboldt 1 Fire Protection District - Station 11 (Headquarters)</v>
      </c>
      <c r="B32" s="95">
        <v>1</v>
      </c>
      <c r="C32" s="95">
        <v>2</v>
      </c>
      <c r="D32" s="95">
        <v>1</v>
      </c>
      <c r="E32" s="95">
        <v>2</v>
      </c>
      <c r="F32" s="95">
        <v>2</v>
      </c>
      <c r="G32" s="90">
        <f>SUM(Site_Hazards[[#This Row],[Earthquake]:[Fire]])</f>
        <v>8</v>
      </c>
    </row>
    <row r="33" spans="1:7" ht="45">
      <c r="A33" s="89" t="str">
        <f>asset_id[[#This Row],[Asset Name]]</f>
        <v xml:space="preserve">Humboldt 1 Fire Protection District - Station 12 (Bayview) </v>
      </c>
      <c r="B33" s="95">
        <v>1</v>
      </c>
      <c r="C33" s="95">
        <v>2</v>
      </c>
      <c r="D33" s="95">
        <v>3</v>
      </c>
      <c r="E33" s="95">
        <v>2</v>
      </c>
      <c r="F33" s="95">
        <v>3</v>
      </c>
      <c r="G33" s="90">
        <f>SUM(Site_Hazards[[#This Row],[Earthquake]:[Fire]])</f>
        <v>11</v>
      </c>
    </row>
    <row r="34" spans="1:7" ht="30">
      <c r="A34" s="89" t="str">
        <f>asset_id[[#This Row],[Asset Name]]</f>
        <v xml:space="preserve">Ferndale Volunteer Fire Department  </v>
      </c>
      <c r="B34" s="95">
        <v>1</v>
      </c>
      <c r="C34" s="95">
        <v>2</v>
      </c>
      <c r="D34" s="95">
        <v>1</v>
      </c>
      <c r="E34" s="95">
        <v>2</v>
      </c>
      <c r="F34" s="95">
        <v>2</v>
      </c>
      <c r="G34" s="90">
        <f>SUM(Site_Hazards[[#This Row],[Earthquake]:[Fire]])</f>
        <v>8</v>
      </c>
    </row>
    <row r="35" spans="1:7" ht="30">
      <c r="A35" s="89" t="str">
        <f>asset_id[[#This Row],[Asset Name]]</f>
        <v xml:space="preserve">Fieldbrook Volunteer Fire Department </v>
      </c>
      <c r="B35" s="95">
        <v>1</v>
      </c>
      <c r="C35" s="95">
        <v>3</v>
      </c>
      <c r="D35" s="95">
        <v>2</v>
      </c>
      <c r="E35" s="95">
        <v>3</v>
      </c>
      <c r="F35" s="95">
        <v>2</v>
      </c>
      <c r="G35" s="90">
        <f>SUM(Site_Hazards[[#This Row],[Earthquake]:[Fire]])</f>
        <v>11</v>
      </c>
    </row>
    <row r="36" spans="1:7" ht="30">
      <c r="A36" s="89" t="str">
        <f>asset_id[[#This Row],[Asset Name]]</f>
        <v xml:space="preserve">Fortuna Volunteer Fire Department </v>
      </c>
      <c r="B36" s="95">
        <v>1</v>
      </c>
      <c r="C36" s="95">
        <v>2</v>
      </c>
      <c r="D36" s="95">
        <v>3</v>
      </c>
      <c r="E36" s="95">
        <v>2</v>
      </c>
      <c r="F36" s="95">
        <v>2</v>
      </c>
      <c r="G36" s="90">
        <f>SUM(Site_Hazards[[#This Row],[Earthquake]:[Fire]])</f>
        <v>10</v>
      </c>
    </row>
    <row r="37" spans="1:7" ht="30">
      <c r="A37" s="89" t="str">
        <f>asset_id[[#This Row],[Asset Name]]</f>
        <v xml:space="preserve">Garberville Fire Protection District </v>
      </c>
      <c r="B37" s="95">
        <v>1</v>
      </c>
      <c r="C37" s="95">
        <v>3</v>
      </c>
      <c r="D37" s="95">
        <v>1</v>
      </c>
      <c r="E37" s="95">
        <v>2</v>
      </c>
      <c r="F37" s="95">
        <v>1</v>
      </c>
      <c r="G37" s="90">
        <f>SUM(Site_Hazards[[#This Row],[Earthquake]:[Fire]])</f>
        <v>8</v>
      </c>
    </row>
    <row r="38" spans="1:7" ht="30">
      <c r="A38" s="89" t="str">
        <f>asset_id[[#This Row],[Asset Name]]</f>
        <v xml:space="preserve">Palo Verde Volunteer Fire Department </v>
      </c>
      <c r="B38" s="95">
        <v>1</v>
      </c>
      <c r="C38" s="95">
        <v>3</v>
      </c>
      <c r="D38" s="95">
        <v>1</v>
      </c>
      <c r="E38" s="95">
        <v>3</v>
      </c>
      <c r="F38" s="95">
        <v>1</v>
      </c>
      <c r="G38" s="90">
        <f>SUM(Site_Hazards[[#This Row],[Earthquake]:[Fire]])</f>
        <v>9</v>
      </c>
    </row>
    <row r="39" spans="1:7" ht="30">
      <c r="A39" s="89" t="str">
        <f>asset_id[[#This Row],[Asset Name]]</f>
        <v xml:space="preserve">Honeydew Volunteer Fire Company </v>
      </c>
      <c r="B39" s="95">
        <v>1</v>
      </c>
      <c r="C39" s="95">
        <v>3</v>
      </c>
      <c r="D39" s="95">
        <v>1</v>
      </c>
      <c r="E39" s="95">
        <v>1</v>
      </c>
      <c r="F39" s="95">
        <v>1</v>
      </c>
      <c r="G39" s="90">
        <f>SUM(Site_Hazards[[#This Row],[Earthquake]:[Fire]])</f>
        <v>7</v>
      </c>
    </row>
    <row r="40" spans="1:7" ht="30">
      <c r="A40" s="89" t="str">
        <f>asset_id[[#This Row],[Asset Name]]</f>
        <v xml:space="preserve">Hoopa Volunteer Fire Department </v>
      </c>
      <c r="B40" s="95">
        <v>1</v>
      </c>
      <c r="C40" s="95">
        <v>3</v>
      </c>
      <c r="D40" s="95">
        <v>1</v>
      </c>
      <c r="E40" s="95">
        <v>1</v>
      </c>
      <c r="F40" s="95">
        <v>1</v>
      </c>
      <c r="G40" s="90">
        <f>SUM(Site_Hazards[[#This Row],[Earthquake]:[Fire]])</f>
        <v>7</v>
      </c>
    </row>
    <row r="41" spans="1:7" ht="30">
      <c r="A41" s="89" t="str">
        <f>asset_id[[#This Row],[Asset Name]]</f>
        <v xml:space="preserve">Hoopa Fire Department </v>
      </c>
      <c r="B41" s="95">
        <v>1</v>
      </c>
      <c r="C41" s="95">
        <v>3</v>
      </c>
      <c r="D41" s="95">
        <v>1</v>
      </c>
      <c r="E41" s="95">
        <v>1</v>
      </c>
      <c r="F41" s="95">
        <v>1</v>
      </c>
      <c r="G41" s="90">
        <f>SUM(Site_Hazards[[#This Row],[Earthquake]:[Fire]])</f>
        <v>7</v>
      </c>
    </row>
    <row r="42" spans="1:7" ht="30">
      <c r="A42" s="89" t="str">
        <f>asset_id[[#This Row],[Asset Name]]</f>
        <v xml:space="preserve">Kneeland Volunteer Fire Department </v>
      </c>
      <c r="B42" s="95">
        <v>1</v>
      </c>
      <c r="C42" s="95">
        <v>3</v>
      </c>
      <c r="D42" s="95">
        <v>1</v>
      </c>
      <c r="E42" s="95">
        <v>3</v>
      </c>
      <c r="F42" s="95">
        <v>1</v>
      </c>
      <c r="G42" s="90">
        <f>SUM(Site_Hazards[[#This Row],[Earthquake]:[Fire]])</f>
        <v>9</v>
      </c>
    </row>
    <row r="43" spans="1:7" ht="30">
      <c r="A43" s="89" t="str">
        <f>asset_id[[#This Row],[Asset Name]]</f>
        <v xml:space="preserve">Miranda Volunteer Fire Department </v>
      </c>
      <c r="B43" s="95">
        <v>1</v>
      </c>
      <c r="C43" s="95">
        <v>3</v>
      </c>
      <c r="D43" s="95">
        <v>1</v>
      </c>
      <c r="E43" s="95">
        <v>2</v>
      </c>
      <c r="F43" s="95">
        <v>1</v>
      </c>
      <c r="G43" s="90">
        <f>SUM(Site_Hazards[[#This Row],[Earthquake]:[Fire]])</f>
        <v>8</v>
      </c>
    </row>
    <row r="44" spans="1:7" ht="30">
      <c r="A44" s="89" t="str">
        <f>asset_id[[#This Row],[Asset Name]]</f>
        <v>Fruitland Volunteer Fire Company</v>
      </c>
      <c r="B44" s="95">
        <v>1</v>
      </c>
      <c r="C44" s="95">
        <v>3</v>
      </c>
      <c r="D44" s="95">
        <v>1</v>
      </c>
      <c r="E44" s="95">
        <v>3</v>
      </c>
      <c r="F44" s="95">
        <v>1</v>
      </c>
      <c r="G44" s="90">
        <f>SUM(Site_Hazards[[#This Row],[Earthquake]:[Fire]])</f>
        <v>9</v>
      </c>
    </row>
    <row r="45" spans="1:7" ht="30">
      <c r="A45" s="89" t="str">
        <f>asset_id[[#This Row],[Asset Name]]</f>
        <v xml:space="preserve">Orick Volunteer Fire Department </v>
      </c>
      <c r="B45" s="95">
        <v>1</v>
      </c>
      <c r="C45" s="95">
        <v>1</v>
      </c>
      <c r="D45" s="95">
        <v>1</v>
      </c>
      <c r="E45" s="95">
        <v>1</v>
      </c>
      <c r="F45" s="95">
        <v>1</v>
      </c>
      <c r="G45" s="90">
        <f>SUM(Site_Hazards[[#This Row],[Earthquake]:[Fire]])</f>
        <v>5</v>
      </c>
    </row>
    <row r="46" spans="1:7" ht="30">
      <c r="A46" s="89" t="str">
        <f>asset_id[[#This Row],[Asset Name]]</f>
        <v xml:space="preserve">Orleans Volunteer Fire Department </v>
      </c>
      <c r="B46" s="95">
        <v>1</v>
      </c>
      <c r="C46" s="95">
        <v>3</v>
      </c>
      <c r="D46" s="95">
        <v>1</v>
      </c>
      <c r="E46" s="95">
        <v>1</v>
      </c>
      <c r="F46" s="95">
        <v>1</v>
      </c>
      <c r="G46" s="90">
        <f>SUM(Site_Hazards[[#This Row],[Earthquake]:[Fire]])</f>
        <v>7</v>
      </c>
    </row>
    <row r="47" spans="1:7" ht="30">
      <c r="A47" s="89" t="str">
        <f>asset_id[[#This Row],[Asset Name]]</f>
        <v xml:space="preserve">Petrolia Volunteer Fire Department </v>
      </c>
      <c r="B47" s="95">
        <v>1</v>
      </c>
      <c r="C47" s="95">
        <v>3</v>
      </c>
      <c r="D47" s="95">
        <v>1</v>
      </c>
      <c r="E47" s="95">
        <v>1</v>
      </c>
      <c r="F47" s="95">
        <v>1</v>
      </c>
      <c r="G47" s="90">
        <f>SUM(Site_Hazards[[#This Row],[Earthquake]:[Fire]])</f>
        <v>7</v>
      </c>
    </row>
    <row r="48" spans="1:7" ht="30">
      <c r="A48" s="89" t="str">
        <f>asset_id[[#This Row],[Asset Name]]</f>
        <v xml:space="preserve">Phillipsville Volunteer Fire Department </v>
      </c>
      <c r="B48" s="95">
        <v>1</v>
      </c>
      <c r="C48" s="95">
        <v>3</v>
      </c>
      <c r="D48" s="95">
        <v>1</v>
      </c>
      <c r="E48" s="95">
        <v>1</v>
      </c>
      <c r="F48" s="95">
        <v>1</v>
      </c>
      <c r="G48" s="90">
        <f>SUM(Site_Hazards[[#This Row],[Earthquake]:[Fire]])</f>
        <v>7</v>
      </c>
    </row>
    <row r="49" spans="1:7" ht="30">
      <c r="A49" s="89" t="str">
        <f>asset_id[[#This Row],[Asset Name]]</f>
        <v xml:space="preserve">Redcrest Volunteer Fire Department </v>
      </c>
      <c r="B49" s="95">
        <v>1</v>
      </c>
      <c r="C49" s="95">
        <v>3</v>
      </c>
      <c r="D49" s="95">
        <v>1</v>
      </c>
      <c r="E49" s="95">
        <v>2</v>
      </c>
      <c r="F49" s="95">
        <v>1</v>
      </c>
      <c r="G49" s="90">
        <f>SUM(Site_Hazards[[#This Row],[Earthquake]:[Fire]])</f>
        <v>8</v>
      </c>
    </row>
    <row r="50" spans="1:7" ht="30">
      <c r="A50" s="89" t="str">
        <f>asset_id[[#This Row],[Asset Name]]</f>
        <v xml:space="preserve">Beginnings Volunteer Fire Department </v>
      </c>
      <c r="B50" s="95">
        <v>1</v>
      </c>
      <c r="C50" s="95">
        <v>3</v>
      </c>
      <c r="D50" s="95">
        <v>1</v>
      </c>
      <c r="E50" s="95">
        <v>3</v>
      </c>
      <c r="F50" s="95">
        <v>1</v>
      </c>
      <c r="G50" s="90">
        <f>SUM(Site_Hazards[[#This Row],[Earthquake]:[Fire]])</f>
        <v>9</v>
      </c>
    </row>
    <row r="51" spans="1:7" ht="45">
      <c r="A51" s="89" t="str">
        <f>asset_id[[#This Row],[Asset Name]]</f>
        <v>Rio Dell Fire Department Main Station</v>
      </c>
      <c r="B51" s="95">
        <v>1</v>
      </c>
      <c r="C51" s="95">
        <v>3</v>
      </c>
      <c r="D51" s="95">
        <v>1</v>
      </c>
      <c r="E51" s="95">
        <v>2</v>
      </c>
      <c r="F51" s="95">
        <v>2</v>
      </c>
      <c r="G51" s="90">
        <f>SUM(Site_Hazards[[#This Row],[Earthquake]:[Fire]])</f>
        <v>9</v>
      </c>
    </row>
    <row r="52" spans="1:7" ht="30">
      <c r="A52" s="89" t="str">
        <f>asset_id[[#This Row],[Asset Name]]</f>
        <v xml:space="preserve">Samoa Peninsula Fire District </v>
      </c>
      <c r="B52" s="95">
        <v>1</v>
      </c>
      <c r="C52" s="95">
        <v>1</v>
      </c>
      <c r="D52" s="95">
        <v>3</v>
      </c>
      <c r="E52" s="95">
        <v>1</v>
      </c>
      <c r="F52" s="95">
        <v>3</v>
      </c>
      <c r="G52" s="90">
        <f>SUM(Site_Hazards[[#This Row],[Earthquake]:[Fire]])</f>
        <v>9</v>
      </c>
    </row>
    <row r="53" spans="1:7" ht="30">
      <c r="A53" s="89" t="str">
        <f>asset_id[[#This Row],[Asset Name]]</f>
        <v xml:space="preserve">Wieott Volunteer Fire Department </v>
      </c>
      <c r="B53" s="95">
        <v>1</v>
      </c>
      <c r="C53" s="95">
        <v>3</v>
      </c>
      <c r="D53" s="95">
        <v>1</v>
      </c>
      <c r="E53" s="95">
        <v>1</v>
      </c>
      <c r="F53" s="95">
        <v>1</v>
      </c>
      <c r="G53" s="90">
        <f>SUM(Site_Hazards[[#This Row],[Earthquake]:[Fire]])</f>
        <v>7</v>
      </c>
    </row>
    <row r="54" spans="1:7" ht="45">
      <c r="A54" s="89" t="str">
        <f>asset_id[[#This Row],[Asset Name]]</f>
        <v xml:space="preserve">Shelter Cove Volunteer Fire Department </v>
      </c>
      <c r="B54" s="95">
        <v>1</v>
      </c>
      <c r="C54" s="95">
        <v>3</v>
      </c>
      <c r="D54" s="95">
        <v>1</v>
      </c>
      <c r="E54" s="95">
        <v>3</v>
      </c>
      <c r="F54" s="95">
        <v>1</v>
      </c>
      <c r="G54" s="90">
        <f>SUM(Site_Hazards[[#This Row],[Earthquake]:[Fire]])</f>
        <v>9</v>
      </c>
    </row>
    <row r="55" spans="1:7" ht="30">
      <c r="A55" s="89" t="str">
        <f>asset_id[[#This Row],[Asset Name]]</f>
        <v xml:space="preserve">Whitethorn Fire Protection District </v>
      </c>
      <c r="B55" s="95">
        <v>1</v>
      </c>
      <c r="C55" s="95">
        <v>3</v>
      </c>
      <c r="D55" s="95">
        <v>1</v>
      </c>
      <c r="E55" s="95">
        <v>2</v>
      </c>
      <c r="F55" s="95">
        <v>1</v>
      </c>
      <c r="G55" s="90">
        <f>SUM(Site_Hazards[[#This Row],[Earthquake]:[Fire]])</f>
        <v>8</v>
      </c>
    </row>
    <row r="56" spans="1:7" ht="45">
      <c r="A56" s="89" t="str">
        <f>asset_id[[#This Row],[Asset Name]]</f>
        <v>Willow Creek Volunteer Fire Department</v>
      </c>
      <c r="B56" s="95">
        <v>1</v>
      </c>
      <c r="C56" s="95">
        <v>3</v>
      </c>
      <c r="D56" s="95">
        <v>1</v>
      </c>
      <c r="E56" s="95">
        <v>2</v>
      </c>
      <c r="F56" s="95">
        <v>1</v>
      </c>
      <c r="G56" s="90">
        <f>SUM(Site_Hazards[[#This Row],[Earthquake]:[Fire]])</f>
        <v>8</v>
      </c>
    </row>
    <row r="57" spans="1:7" ht="45">
      <c r="A57" s="89" t="str">
        <f>asset_id[[#This Row],[Asset Name]]</f>
        <v>Humboldt County Sheriff's Office - Garberville Station</v>
      </c>
      <c r="B57" s="95">
        <v>1</v>
      </c>
      <c r="C57" s="95">
        <v>3</v>
      </c>
      <c r="D57" s="95">
        <v>1</v>
      </c>
      <c r="E57" s="95">
        <v>2</v>
      </c>
      <c r="F57" s="95">
        <v>1</v>
      </c>
      <c r="G57" s="90">
        <f>SUM(Site_Hazards[[#This Row],[Earthquake]:[Fire]])</f>
        <v>8</v>
      </c>
    </row>
    <row r="58" spans="1:7" ht="45">
      <c r="A58" s="89" t="str">
        <f>asset_id[[#This Row],[Asset Name]]</f>
        <v>Humboldt County Sheriff's Office - Main Eureka Station</v>
      </c>
      <c r="B58" s="95">
        <v>1</v>
      </c>
      <c r="C58" s="95">
        <v>2</v>
      </c>
      <c r="D58" s="95">
        <v>3</v>
      </c>
      <c r="E58" s="95">
        <v>2</v>
      </c>
      <c r="F58" s="95">
        <v>3</v>
      </c>
      <c r="G58" s="90">
        <f>SUM(Site_Hazards[[#This Row],[Earthquake]:[Fire]])</f>
        <v>11</v>
      </c>
    </row>
    <row r="59" spans="1:7" ht="45">
      <c r="A59" s="89" t="str">
        <f>asset_id[[#This Row],[Asset Name]]</f>
        <v>Humboldt County Sheriff's Office - McKinleyville Station</v>
      </c>
      <c r="B59" s="95">
        <v>1</v>
      </c>
      <c r="C59" s="95">
        <v>3</v>
      </c>
      <c r="D59" s="95">
        <v>2</v>
      </c>
      <c r="E59" s="95">
        <v>3</v>
      </c>
      <c r="F59" s="95">
        <v>3</v>
      </c>
      <c r="G59" s="90">
        <f>SUM(Site_Hazards[[#This Row],[Earthquake]:[Fire]])</f>
        <v>12</v>
      </c>
    </row>
    <row r="60" spans="1:7" ht="30">
      <c r="A60" s="89" t="str">
        <f>asset_id[[#This Row],[Asset Name]]</f>
        <v xml:space="preserve">Arcata Police Department </v>
      </c>
      <c r="B60" s="95">
        <v>1</v>
      </c>
      <c r="C60" s="95">
        <v>2</v>
      </c>
      <c r="D60" s="95">
        <v>3</v>
      </c>
      <c r="E60" s="95">
        <v>3</v>
      </c>
      <c r="F60" s="95">
        <v>3</v>
      </c>
      <c r="G60" s="90">
        <f>SUM(Site_Hazards[[#This Row],[Earthquake]:[Fire]])</f>
        <v>12</v>
      </c>
    </row>
    <row r="61" spans="1:7" ht="30">
      <c r="A61" s="89" t="str">
        <f>asset_id[[#This Row],[Asset Name]]</f>
        <v xml:space="preserve">Blue Lake Police Department </v>
      </c>
      <c r="B61" s="95">
        <v>1</v>
      </c>
      <c r="C61" s="95">
        <v>3</v>
      </c>
      <c r="D61" s="95">
        <v>2</v>
      </c>
      <c r="E61" s="95">
        <v>1</v>
      </c>
      <c r="F61" s="95">
        <v>2</v>
      </c>
      <c r="G61" s="90">
        <f>SUM(Site_Hazards[[#This Row],[Earthquake]:[Fire]])</f>
        <v>9</v>
      </c>
    </row>
    <row r="62" spans="1:7" ht="30">
      <c r="A62" s="89" t="str">
        <f>asset_id[[#This Row],[Asset Name]]</f>
        <v>Eureka Police Department</v>
      </c>
      <c r="B62" s="95">
        <v>1</v>
      </c>
      <c r="C62" s="95">
        <v>1</v>
      </c>
      <c r="D62" s="95">
        <v>3</v>
      </c>
      <c r="E62" s="95">
        <v>2</v>
      </c>
      <c r="F62" s="95">
        <v>3</v>
      </c>
      <c r="G62" s="90">
        <f>SUM(Site_Hazards[[#This Row],[Earthquake]:[Fire]])</f>
        <v>10</v>
      </c>
    </row>
    <row r="63" spans="1:7" ht="30">
      <c r="A63" s="89" t="str">
        <f>asset_id[[#This Row],[Asset Name]]</f>
        <v>Ferndale Police Department</v>
      </c>
      <c r="B63" s="95">
        <v>1</v>
      </c>
      <c r="C63" s="95">
        <v>3</v>
      </c>
      <c r="D63" s="95">
        <v>1</v>
      </c>
      <c r="E63" s="95">
        <v>2</v>
      </c>
      <c r="F63" s="95">
        <v>2</v>
      </c>
      <c r="G63" s="90">
        <f>SUM(Site_Hazards[[#This Row],[Earthquake]:[Fire]])</f>
        <v>9</v>
      </c>
    </row>
    <row r="64" spans="1:7" ht="30">
      <c r="A64" s="89" t="str">
        <f>asset_id[[#This Row],[Asset Name]]</f>
        <v>Fortuna Police Department</v>
      </c>
      <c r="B64" s="95">
        <v>1</v>
      </c>
      <c r="C64" s="95">
        <v>3</v>
      </c>
      <c r="D64" s="95">
        <v>3</v>
      </c>
      <c r="E64" s="95">
        <v>3</v>
      </c>
      <c r="F64" s="95">
        <v>3</v>
      </c>
      <c r="G64" s="90">
        <f>SUM(Site_Hazards[[#This Row],[Earthquake]:[Fire]])</f>
        <v>13</v>
      </c>
    </row>
    <row r="65" spans="1:7" ht="30">
      <c r="A65" s="89" t="str">
        <f>asset_id[[#This Row],[Asset Name]]</f>
        <v>Trinidad Police Department</v>
      </c>
      <c r="B65" s="95">
        <v>1</v>
      </c>
      <c r="C65" s="95">
        <v>3</v>
      </c>
      <c r="D65" s="95">
        <v>3</v>
      </c>
      <c r="E65" s="95">
        <v>3</v>
      </c>
      <c r="F65" s="95">
        <v>3</v>
      </c>
      <c r="G65" s="90">
        <f>SUM(Site_Hazards[[#This Row],[Earthquake]:[Fire]])</f>
        <v>13</v>
      </c>
    </row>
    <row r="66" spans="1:7">
      <c r="A66" s="89" t="str">
        <f>asset_id[[#This Row],[Asset Name]]</f>
        <v>Hoopa Tribal Police</v>
      </c>
      <c r="B66" s="95">
        <v>1</v>
      </c>
      <c r="C66" s="95">
        <v>3</v>
      </c>
      <c r="D66" s="95">
        <v>2</v>
      </c>
      <c r="E66" s="95">
        <v>2</v>
      </c>
      <c r="F66" s="95">
        <v>1</v>
      </c>
      <c r="G66" s="90">
        <f>SUM(Site_Hazards[[#This Row],[Earthquake]:[Fire]])</f>
        <v>9</v>
      </c>
    </row>
    <row r="67" spans="1:7" ht="30">
      <c r="A67" s="89" t="str">
        <f>asset_id[[#This Row],[Asset Name]]</f>
        <v xml:space="preserve">Mad River Community Hospital </v>
      </c>
      <c r="B67" s="95">
        <v>1</v>
      </c>
      <c r="C67" s="95">
        <v>3</v>
      </c>
      <c r="D67" s="95">
        <v>3</v>
      </c>
      <c r="E67" s="95">
        <v>2</v>
      </c>
      <c r="F67" s="95">
        <v>3</v>
      </c>
      <c r="G67" s="90">
        <f>SUM(Site_Hazards[[#This Row],[Earthquake]:[Fire]])</f>
        <v>12</v>
      </c>
    </row>
    <row r="68" spans="1:7">
      <c r="A68" s="89" t="str">
        <f>asset_id[[#This Row],[Asset Name]]</f>
        <v xml:space="preserve">St. Joseph Hospital </v>
      </c>
      <c r="B68" s="95">
        <v>1</v>
      </c>
      <c r="C68" s="95">
        <v>3</v>
      </c>
      <c r="D68" s="95">
        <v>2</v>
      </c>
      <c r="E68" s="95">
        <v>3</v>
      </c>
      <c r="F68" s="95">
        <v>3</v>
      </c>
      <c r="G68" s="90">
        <f>SUM(Site_Hazards[[#This Row],[Earthquake]:[Fire]])</f>
        <v>12</v>
      </c>
    </row>
    <row r="69" spans="1:7" ht="30">
      <c r="A69" s="89" t="str">
        <f>asset_id[[#This Row],[Asset Name]]</f>
        <v xml:space="preserve">Jerold Phelps Community Hospital </v>
      </c>
      <c r="B69" s="95">
        <v>1</v>
      </c>
      <c r="C69" s="95">
        <v>3</v>
      </c>
      <c r="D69" s="95">
        <v>1</v>
      </c>
      <c r="E69" s="95">
        <v>2</v>
      </c>
      <c r="F69" s="95">
        <v>1</v>
      </c>
      <c r="G69" s="90">
        <f>SUM(Site_Hazards[[#This Row],[Earthquake]:[Fire]])</f>
        <v>8</v>
      </c>
    </row>
    <row r="70" spans="1:7" ht="30">
      <c r="A70" s="89" t="str">
        <f>asset_id[[#This Row],[Asset Name]]</f>
        <v>Redwood Memorial Hospital</v>
      </c>
      <c r="B70" s="95">
        <v>1</v>
      </c>
      <c r="C70" s="95">
        <v>3</v>
      </c>
      <c r="D70" s="95">
        <v>2</v>
      </c>
      <c r="E70" s="95">
        <v>2</v>
      </c>
      <c r="F70" s="95">
        <v>3</v>
      </c>
      <c r="G70" s="90">
        <f>SUM(Site_Hazards[[#This Row],[Earthquake]:[Fire]])</f>
        <v>11</v>
      </c>
    </row>
    <row r="71" spans="1:7">
      <c r="A71" s="88"/>
      <c r="G71" s="87">
        <f>SUM(Site_Hazards[[#This Row],[Earthquake]:[Fire]])</f>
        <v>0</v>
      </c>
    </row>
    <row r="72" spans="1:7">
      <c r="A72" s="88"/>
      <c r="G72" s="87">
        <f>SUM(Site_Hazards[[#This Row],[Earthquake]:[Fire]])</f>
        <v>0</v>
      </c>
    </row>
    <row r="73" spans="1:7">
      <c r="A73" s="88"/>
      <c r="G73" s="87">
        <f>SUM(Site_Hazards[[#This Row],[Earthquake]:[Fire]])</f>
        <v>0</v>
      </c>
    </row>
    <row r="74" spans="1:7">
      <c r="A74" s="88"/>
      <c r="G74" s="87">
        <f>SUM(Site_Hazards[[#This Row],[Earthquake]:[Fire]])</f>
        <v>0</v>
      </c>
    </row>
    <row r="75" spans="1:7">
      <c r="A75" s="88"/>
      <c r="G75" s="87">
        <f>SUM(Site_Hazards[[#This Row],[Earthquake]:[Fire]])</f>
        <v>0</v>
      </c>
    </row>
    <row r="76" spans="1:7">
      <c r="A76" s="88"/>
      <c r="G76" s="87">
        <f>SUM(Site_Hazards[[#This Row],[Earthquake]:[Fire]])</f>
        <v>0</v>
      </c>
    </row>
  </sheetData>
  <sheetProtection sheet="1" objects="1" scenarios="1"/>
  <dataValidations count="1">
    <dataValidation type="list" allowBlank="1" showInputMessage="1" showErrorMessage="1" sqref="B13:F70">
      <formula1>hazard_ranking</formula1>
    </dataValidation>
  </dataValidations>
  <pageMargins left="0.7" right="0.7" top="0.75" bottom="0.75" header="0.3" footer="0.3"/>
  <pageSetup orientation="portrait" r:id="rId1"/>
  <headerFooter>
    <oddHeader xml:space="preserve">&amp;C&amp;"-,Bold"&amp;14Site Hazards&amp;"-,Regular"&amp;11
</oddHead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About</vt:lpstr>
      <vt:lpstr>Instructions</vt:lpstr>
      <vt:lpstr>Characterization Summary Table</vt:lpstr>
      <vt:lpstr>Regional Hazards</vt:lpstr>
      <vt:lpstr>Key Asset Summary Table</vt:lpstr>
      <vt:lpstr>Identify Assets</vt:lpstr>
      <vt:lpstr>Logistical Priorities</vt:lpstr>
      <vt:lpstr>Funding</vt:lpstr>
      <vt:lpstr>Site Hazards</vt:lpstr>
      <vt:lpstr>Survivability</vt:lpstr>
      <vt:lpstr>Accessibility</vt:lpstr>
      <vt:lpstr>Dependence</vt:lpstr>
      <vt:lpstr>asset_count</vt:lpstr>
      <vt:lpstr>CIComm</vt:lpstr>
      <vt:lpstr>Coupled_Infrastructure</vt:lpstr>
      <vt:lpstr>end_row</vt:lpstr>
      <vt:lpstr>greetings</vt:lpstr>
      <vt:lpstr>hazard_ranking</vt:lpstr>
      <vt:lpstr>Dependence!Print_Area</vt:lpstr>
      <vt:lpstr>rank_level</vt:lpstr>
      <vt:lpstr>rank_num</vt:lpstr>
      <vt:lpstr>tier</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EAP Toolkit</dc:title>
  <dc:creator>Redwood Coast Energy Authority</dc:creator>
  <cp:lastModifiedBy>Dana Boudreau</cp:lastModifiedBy>
  <cp:lastPrinted>2016-12-21T23:58:12Z</cp:lastPrinted>
  <dcterms:created xsi:type="dcterms:W3CDTF">2016-06-02T18:29:29Z</dcterms:created>
  <dcterms:modified xsi:type="dcterms:W3CDTF">2016-12-21T23:58:37Z</dcterms:modified>
</cp:coreProperties>
</file>